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75" tabRatio="677" activeTab="0"/>
  </bookViews>
  <sheets>
    <sheet name="M_Mills_Anual" sheetId="1" r:id="rId1"/>
    <sheet name="M_Var%_Anual" sheetId="2" r:id="rId2"/>
    <sheet name="Gráfico N°1" sheetId="3" state="hidden" r:id="rId3"/>
    <sheet name="Gráfico N° 2" sheetId="4" state="hidden" r:id="rId4"/>
  </sheets>
  <definedNames/>
  <calcPr fullCalcOnLoad="1"/>
</workbook>
</file>

<file path=xl/sharedStrings.xml><?xml version="1.0" encoding="utf-8"?>
<sst xmlns="http://schemas.openxmlformats.org/spreadsheetml/2006/main" count="196" uniqueCount="92">
  <si>
    <t xml:space="preserve"> (Millones de Dólares)</t>
  </si>
  <si>
    <t>Total</t>
  </si>
  <si>
    <t>-</t>
  </si>
  <si>
    <t>Rubros</t>
  </si>
  <si>
    <t>Textil</t>
  </si>
  <si>
    <t>Resto</t>
  </si>
  <si>
    <t>1.  Bienes de Consumo no Duradero</t>
  </si>
  <si>
    <t>Bienes de Consumo</t>
  </si>
  <si>
    <t>12  Bebidas</t>
  </si>
  <si>
    <t>11  Productos Alimenticios</t>
  </si>
  <si>
    <t>111  Primarios</t>
  </si>
  <si>
    <t>113  Elaborados</t>
  </si>
  <si>
    <t>13  Tabaco</t>
  </si>
  <si>
    <t>15   Vestuarios y otras confecciones textiles</t>
  </si>
  <si>
    <t>14   Productos farmaceúticos y de tocador</t>
  </si>
  <si>
    <t>19   Otros bienes de consumo no durarero</t>
  </si>
  <si>
    <t>2.  Bienes de Consumo Duradero</t>
  </si>
  <si>
    <t>21   Utensilios domésticos</t>
  </si>
  <si>
    <t>23   Muebles y otro equipo para el hogar</t>
  </si>
  <si>
    <t>25   VehÍculos de transporte particular</t>
  </si>
  <si>
    <t>29   Armas y equipo militar</t>
  </si>
  <si>
    <t>Materias Primas y Productos Intermedios</t>
  </si>
  <si>
    <t>3.  Combustibles, Lubricantes y Productos Conexos</t>
  </si>
  <si>
    <t>31   Combustibles</t>
  </si>
  <si>
    <t>311  Primarios</t>
  </si>
  <si>
    <t>312  Semielaborados</t>
  </si>
  <si>
    <t>313  Elaborados</t>
  </si>
  <si>
    <t>32   Lubricantes</t>
  </si>
  <si>
    <t>33   Electricidad</t>
  </si>
  <si>
    <t>4.  Mat. Primas y Prod. Intermed. para la Agricultura</t>
  </si>
  <si>
    <t>41   Alimentos para animales</t>
  </si>
  <si>
    <t>412  Semielaborados</t>
  </si>
  <si>
    <t>413  Elaborados</t>
  </si>
  <si>
    <t>42   Otras materias primas para la agricultura</t>
  </si>
  <si>
    <t>5.  Mat. Primas y Prod. Intermed. para la Industria</t>
  </si>
  <si>
    <t>51   Productos alimenticios</t>
  </si>
  <si>
    <t>511  Primarios</t>
  </si>
  <si>
    <t>512  Semielaborados</t>
  </si>
  <si>
    <t>52   Productos agropecuarios no alimenticios</t>
  </si>
  <si>
    <t>521  Primarios</t>
  </si>
  <si>
    <t>522  Semielaborados</t>
  </si>
  <si>
    <t>523  Elaborados</t>
  </si>
  <si>
    <t>524  Desechos</t>
  </si>
  <si>
    <t>53   Productos mineros</t>
  </si>
  <si>
    <t>531  Primarios</t>
  </si>
  <si>
    <t>532  Semielaborados</t>
  </si>
  <si>
    <t>533  Elaborados</t>
  </si>
  <si>
    <t>534  Desechos</t>
  </si>
  <si>
    <t>55   Productos quimico farmaceúticos</t>
  </si>
  <si>
    <t>552  Primarios</t>
  </si>
  <si>
    <t>553  Semielaborados</t>
  </si>
  <si>
    <t>Bienes de Capital y Materiales de Construcción</t>
  </si>
  <si>
    <t>6.  Materiales de Construcción</t>
  </si>
  <si>
    <t>611  Materias primas naturales</t>
  </si>
  <si>
    <t>612  Semielaborados</t>
  </si>
  <si>
    <t>613  Elaborados</t>
  </si>
  <si>
    <t>7.  Bienes de Capital para la Agricultura</t>
  </si>
  <si>
    <t>71   Maquinas y herramientas</t>
  </si>
  <si>
    <t>72   Otro equipo para la agricultura</t>
  </si>
  <si>
    <t>8.  Bienes de Capital para la Industria</t>
  </si>
  <si>
    <t>82   Herramientas</t>
  </si>
  <si>
    <t>83   Partes y accesorios de maquinaria industrial</t>
  </si>
  <si>
    <t>84   Maquinaria industrial</t>
  </si>
  <si>
    <t>85   Otro equipo fijo</t>
  </si>
  <si>
    <t>9.  Equipos de Transporte</t>
  </si>
  <si>
    <t>91   Partes y accesorios de equipo de transporte</t>
  </si>
  <si>
    <t>92   Equipo rodante de transporte</t>
  </si>
  <si>
    <t>93   Equipo fjo de transporte</t>
  </si>
  <si>
    <t>Diversos</t>
  </si>
  <si>
    <t>22   Objetos de adorno de uso personal, inst. musical. y otros</t>
  </si>
  <si>
    <t>24   Maquinas y aparatos de uso doméstico</t>
  </si>
  <si>
    <t>421  Naturales</t>
  </si>
  <si>
    <t>423  Elaborados</t>
  </si>
  <si>
    <t>411   Primarios</t>
  </si>
  <si>
    <t>81   Maquinas y aparatos de oficina, serv. y científicos</t>
  </si>
  <si>
    <t>73   Material de transporte y tracción</t>
  </si>
  <si>
    <t>Fuente: Sunat</t>
  </si>
  <si>
    <t>NOTA : No incluye las donaciones, el servicio diplomático ni las muestras sin valor comercial.</t>
  </si>
  <si>
    <t>PERÚ: IMPORTACIONES CIF SEGÚN CLASIFICACIÓN POR USO O DESTINO ECONÓMICO - CUODE, 2005 - 14</t>
  </si>
  <si>
    <t>Químico</t>
  </si>
  <si>
    <t>Var.% 14/13</t>
  </si>
  <si>
    <t>Part.%</t>
  </si>
  <si>
    <t>Siderometalúrgico</t>
  </si>
  <si>
    <t>Minería no metálica</t>
  </si>
  <si>
    <t>Metalmecánico</t>
  </si>
  <si>
    <t>Insumos para la industria</t>
  </si>
  <si>
    <t>Bienes de capital para la Industria</t>
  </si>
  <si>
    <t>Fuente: SUNAT</t>
  </si>
  <si>
    <t>NOTAS : (*) Cifras sujeta a reajustes</t>
  </si>
  <si>
    <t>- No incluye las donaciones, el servicio diplomático ni las muestras sin valor comercial.</t>
  </si>
  <si>
    <t xml:space="preserve"> (Variación porcentual anual)</t>
  </si>
  <si>
    <t>PERÚ: IMPORTACIONES CIF SEGÚN CLASIFICACIÓN POR USO O DESTINO ECONÓMICO - CUODE, 2007 - 2021</t>
  </si>
</sst>
</file>

<file path=xl/styles.xml><?xml version="1.0" encoding="utf-8"?>
<styleSheet xmlns="http://schemas.openxmlformats.org/spreadsheetml/2006/main">
  <numFmts count="6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#,##0.0"/>
    <numFmt numFmtId="199" formatCode="0_)"/>
    <numFmt numFmtId="200" formatCode="\$#,##0\ ;\(\$#,##0\)"/>
    <numFmt numFmtId="201" formatCode="0.0"/>
    <numFmt numFmtId="202" formatCode="_(* #,##0_);_(* \(#,##0\);_(* &quot;-&quot;??_);_(@_)"/>
    <numFmt numFmtId="203" formatCode="_(* #,##0.00_);_(* \(#,##0.00\);_(* &quot;-&quot;_);_(@_)"/>
    <numFmt numFmtId="204" formatCode="0.000000"/>
    <numFmt numFmtId="205" formatCode="0.00000"/>
    <numFmt numFmtId="206" formatCode="0.0000"/>
    <numFmt numFmtId="207" formatCode="0.000"/>
    <numFmt numFmtId="208" formatCode="0.0000000"/>
    <numFmt numFmtId="209" formatCode="0.0%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0.0000%"/>
    <numFmt numFmtId="214" formatCode="0.00000000"/>
    <numFmt numFmtId="215" formatCode="#.##0.00"/>
    <numFmt numFmtId="216" formatCode="#,##0.000"/>
    <numFmt numFmtId="217" formatCode="#,##0_);\(#,##0\)"/>
    <numFmt numFmtId="218" formatCode="_(* #,##0.0_);_(* \(#,##0.0\);_(* &quot;-&quot;??_);_(@_)"/>
    <numFmt numFmtId="219" formatCode="_ * #,##0.0_ ;_ * \-#,##0.0_ ;_ * &quot;-&quot;??_ ;_ @_ "/>
    <numFmt numFmtId="220" formatCode="_ * #,##0.000_ ;_ * \-#,##0.000_ ;_ * &quot;-&quot;??_ ;_ @_ "/>
    <numFmt numFmtId="221" formatCode="[$-280A]dddd\,\ d\ &quot;de&quot;\ mmmm\ &quot;de&quot;\ yyyy"/>
    <numFmt numFmtId="222" formatCode="General_)"/>
    <numFmt numFmtId="223" formatCode="_-* #,##0_-;\-* #,##0_-;_-* &quot;-&quot;??_-;_-@_-"/>
  </numFmts>
  <fonts count="6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b/>
      <sz val="12"/>
      <name val="Arial Narrow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8"/>
      <name val="Calibri Light"/>
      <family val="2"/>
    </font>
    <font>
      <b/>
      <sz val="12"/>
      <color indexed="18"/>
      <name val="Calibri Light"/>
      <family val="2"/>
    </font>
    <font>
      <b/>
      <u val="single"/>
      <sz val="12"/>
      <name val="Calibri Light"/>
      <family val="2"/>
    </font>
    <font>
      <sz val="10"/>
      <color indexed="8"/>
      <name val="Calibri"/>
      <family val="0"/>
    </font>
    <font>
      <sz val="10"/>
      <color indexed="9"/>
      <name val="Calibri Light"/>
      <family val="0"/>
    </font>
    <font>
      <sz val="10"/>
      <color indexed="8"/>
      <name val="Calibri Light"/>
      <family val="0"/>
    </font>
    <font>
      <b/>
      <sz val="8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0.5"/>
      <color indexed="8"/>
      <name val="Calibri"/>
      <family val="0"/>
    </font>
    <font>
      <b/>
      <sz val="11"/>
      <color indexed="8"/>
      <name val="Calibri Light"/>
      <family val="0"/>
    </font>
    <font>
      <sz val="10.5"/>
      <color indexed="8"/>
      <name val="Calibri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 Light"/>
      <family val="0"/>
    </font>
    <font>
      <sz val="14"/>
      <color indexed="8"/>
      <name val="Calibri Light"/>
      <family val="0"/>
    </font>
    <font>
      <sz val="9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u val="single"/>
      <sz val="10"/>
      <color indexed="8"/>
      <name val="Calibri"/>
      <family val="0"/>
    </font>
    <font>
      <b/>
      <u val="single"/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03" fontId="0" fillId="0" borderId="0" xfId="5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0" xfId="5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202" fontId="0" fillId="0" borderId="0" xfId="49" applyNumberFormat="1" applyFont="1" applyAlignment="1">
      <alignment/>
    </xf>
    <xf numFmtId="202" fontId="0" fillId="0" borderId="0" xfId="0" applyNumberFormat="1" applyAlignment="1">
      <alignment/>
    </xf>
    <xf numFmtId="219" fontId="0" fillId="0" borderId="0" xfId="0" applyNumberFormat="1" applyAlignment="1">
      <alignment/>
    </xf>
    <xf numFmtId="0" fontId="3" fillId="3" borderId="1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218" fontId="0" fillId="0" borderId="0" xfId="49" applyNumberFormat="1" applyFont="1" applyAlignment="1">
      <alignment vertical="center"/>
    </xf>
    <xf numFmtId="202" fontId="0" fillId="0" borderId="0" xfId="49" applyNumberFormat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219" fontId="3" fillId="0" borderId="0" xfId="0" applyNumberFormat="1" applyFont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" fontId="9" fillId="2" borderId="15" xfId="0" applyNumberFormat="1" applyFont="1" applyFill="1" applyBorder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4" fontId="9" fillId="6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4" fontId="9" fillId="6" borderId="13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" fontId="9" fillId="2" borderId="1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98" fontId="10" fillId="0" borderId="0" xfId="0" applyNumberFormat="1" applyFont="1" applyBorder="1" applyAlignment="1">
      <alignment vertical="center"/>
    </xf>
    <xf numFmtId="198" fontId="10" fillId="0" borderId="0" xfId="0" applyNumberFormat="1" applyFont="1" applyBorder="1" applyAlignment="1">
      <alignment horizontal="right" vertical="center"/>
    </xf>
    <xf numFmtId="198" fontId="9" fillId="6" borderId="0" xfId="0" applyNumberFormat="1" applyFont="1" applyFill="1" applyBorder="1" applyAlignment="1">
      <alignment vertical="center"/>
    </xf>
    <xf numFmtId="198" fontId="9" fillId="6" borderId="13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 horizontal="left"/>
    </xf>
    <xf numFmtId="1" fontId="12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6" borderId="0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/>
    </xf>
    <xf numFmtId="0" fontId="13" fillId="6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203" fontId="10" fillId="0" borderId="0" xfId="50" applyNumberFormat="1" applyFont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50" applyNumberFormat="1" applyFont="1" applyAlignment="1" quotePrefix="1">
      <alignment horizontal="left" vertical="center"/>
    </xf>
    <xf numFmtId="198" fontId="10" fillId="0" borderId="0" xfId="0" applyNumberFormat="1" applyFont="1" applyAlignment="1">
      <alignment vertical="center"/>
    </xf>
    <xf numFmtId="0" fontId="9" fillId="33" borderId="0" xfId="0" applyFont="1" applyFill="1" applyAlignment="1">
      <alignment vertical="center"/>
    </xf>
    <xf numFmtId="198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0" borderId="15" xfId="0" applyFont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201" fontId="10" fillId="0" borderId="0" xfId="0" applyNumberFormat="1" applyFont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PERÚ: Importaciones para el consumo por rubros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(Millones de US$-CIF)</a:t>
            </a:r>
          </a:p>
        </c:rich>
      </c:tx>
      <c:layout>
        <c:manualLayout>
          <c:xMode val="factor"/>
          <c:yMode val="factor"/>
          <c:x val="-0.04525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"/>
          <c:y val="0.16525"/>
          <c:w val="0.994"/>
          <c:h val="0.665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M_Mills_Anual!$B$9</c:f>
              <c:strCache>
                <c:ptCount val="1"/>
                <c:pt idx="0">
                  <c:v>Bienes de Consumo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M_Mills_Anual!$V$5:$AA$5</c:f>
              <c:numCache/>
            </c:numRef>
          </c:cat>
          <c:val>
            <c:numRef>
              <c:f>M_Mills_Anual!$V$9:$AA$9</c:f>
              <c:numCache/>
            </c:numRef>
          </c:val>
        </c:ser>
        <c:ser>
          <c:idx val="2"/>
          <c:order val="2"/>
          <c:tx>
            <c:strRef>
              <c:f>M_Mills_Anual!$B$24</c:f>
              <c:strCache>
                <c:ptCount val="1"/>
                <c:pt idx="0">
                  <c:v>Materias Primas y Productos Intermedios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M_Mills_Anual!$V$5:$AA$5</c:f>
              <c:numCache/>
            </c:numRef>
          </c:cat>
          <c:val>
            <c:numRef>
              <c:f>M_Mills_Anual!$V$24:$AA$24</c:f>
              <c:numCache/>
            </c:numRef>
          </c:val>
        </c:ser>
        <c:ser>
          <c:idx val="3"/>
          <c:order val="3"/>
          <c:tx>
            <c:strRef>
              <c:f>M_Mills_Anual!$B$37</c:f>
              <c:strCache>
                <c:ptCount val="1"/>
                <c:pt idx="0">
                  <c:v>Bienes de Capital y Materiales de Construcción</c:v>
                </c:pt>
              </c:strCache>
            </c:strRef>
          </c:tx>
          <c:spPr>
            <a:solidFill>
              <a:srgbClr val="CCE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M_Mills_Anual!$V$5:$AA$5</c:f>
              <c:numCache/>
            </c:numRef>
          </c:cat>
          <c:val>
            <c:numRef>
              <c:f>M_Mills_Anual!$V$37:$AA$37</c:f>
              <c:numCache/>
            </c:numRef>
          </c:val>
        </c:ser>
        <c:ser>
          <c:idx val="4"/>
          <c:order val="4"/>
          <c:tx>
            <c:strRef>
              <c:f>M_Mills_Anual!$B$45</c:f>
              <c:strCache>
                <c:ptCount val="1"/>
                <c:pt idx="0">
                  <c:v>Diversos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M_Mills_Anual!$V$5:$AA$5</c:f>
              <c:numCache/>
            </c:numRef>
          </c:cat>
          <c:val>
            <c:numRef>
              <c:f>M_Mills_Anual!$V$45:$AA$45</c:f>
              <c:numCache/>
            </c:numRef>
          </c:val>
        </c:ser>
        <c:overlap val="100"/>
        <c:axId val="28349073"/>
        <c:axId val="32993630"/>
      </c:barChart>
      <c:lineChart>
        <c:grouping val="standard"/>
        <c:varyColors val="0"/>
        <c:ser>
          <c:idx val="0"/>
          <c:order val="0"/>
          <c:tx>
            <c:v>Total Nacional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CC99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numRef>
              <c:f>M_Mills_Anual!$V$5:$AA$5</c:f>
              <c:numCache/>
            </c:numRef>
          </c:cat>
          <c:val>
            <c:numRef>
              <c:f>M_Mills_Anual!$V$7:$AA$7</c:f>
              <c:numCache/>
            </c:numRef>
          </c:val>
          <c:smooth val="0"/>
        </c:ser>
        <c:axId val="28349073"/>
        <c:axId val="32993630"/>
      </c:lineChart>
      <c:dateAx>
        <c:axId val="2834907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299363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2993630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28349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075"/>
          <c:y val="0.8415"/>
          <c:w val="0.8907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Desempeño de las exportaciones netamente manufactureras, 2014</a:t>
            </a:r>
          </a:p>
        </c:rich>
      </c:tx>
      <c:layout>
        <c:manualLayout>
          <c:xMode val="factor"/>
          <c:yMode val="factor"/>
          <c:x val="0.0085"/>
          <c:y val="-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95"/>
          <c:w val="0.6677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N°1'!$B$3:$B$9</c:f>
              <c:strCache/>
            </c:strRef>
          </c:cat>
          <c:val>
            <c:numRef>
              <c:f>'Gráfico N°1'!$E$3:$E$9</c:f>
              <c:numCache/>
            </c:numRef>
          </c:val>
        </c:ser>
        <c:gapWidth val="182"/>
        <c:axId val="26264007"/>
        <c:axId val="5887772"/>
      </c:barChart>
      <c:catAx>
        <c:axId val="262640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87772"/>
        <c:crosses val="autoZero"/>
        <c:auto val="1"/>
        <c:lblOffset val="100"/>
        <c:tickLblSkip val="1"/>
        <c:noMultiLvlLbl val="0"/>
      </c:catAx>
      <c:valAx>
        <c:axId val="588777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6264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Importaciones de bienes para la industria manufacturera por rubros, 2005-2014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(Millones de US$-CIF)</a:t>
            </a:r>
          </a:p>
        </c:rich>
      </c:tx>
      <c:layout>
        <c:manualLayout>
          <c:xMode val="factor"/>
          <c:yMode val="factor"/>
          <c:x val="0.03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208"/>
          <c:w val="0.97"/>
          <c:h val="0.668"/>
        </c:manualLayout>
      </c:layout>
      <c:lineChart>
        <c:grouping val="standard"/>
        <c:varyColors val="0"/>
        <c:ser>
          <c:idx val="1"/>
          <c:order val="0"/>
          <c:tx>
            <c:strRef>
              <c:f>'Gráfico N° 2'!$U$23</c:f>
              <c:strCache>
                <c:ptCount val="1"/>
                <c:pt idx="0">
                  <c:v>Insumos para la industria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'Gráfico N° 2'!$V$21:$AE$22</c:f>
              <c:multiLvlStrCache/>
            </c:multiLvlStrRef>
          </c:cat>
          <c:val>
            <c:numRef>
              <c:f>'Gráfico N° 2'!$V$23:$AE$23</c:f>
              <c:numCache/>
            </c:numRef>
          </c:val>
          <c:smooth val="0"/>
        </c:ser>
        <c:ser>
          <c:idx val="2"/>
          <c:order val="1"/>
          <c:tx>
            <c:strRef>
              <c:f>'Gráfico N° 2'!$U$24</c:f>
              <c:strCache>
                <c:ptCount val="1"/>
                <c:pt idx="0">
                  <c:v>Bienes de capital para la Industria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'Gráfico N° 2'!$V$21:$AE$22</c:f>
              <c:multiLvlStrCache/>
            </c:multiLvlStrRef>
          </c:cat>
          <c:val>
            <c:numRef>
              <c:f>'Gráfico N° 2'!$V$24:$AE$24</c:f>
              <c:numCache/>
            </c:numRef>
          </c:val>
          <c:smooth val="0"/>
        </c:ser>
        <c:marker val="1"/>
        <c:axId val="9432173"/>
        <c:axId val="55509386"/>
      </c:lineChart>
      <c:catAx>
        <c:axId val="943217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509386"/>
        <c:crosses val="autoZero"/>
        <c:auto val="1"/>
        <c:lblOffset val="100"/>
        <c:tickLblSkip val="1"/>
        <c:noMultiLvlLbl val="0"/>
      </c:catAx>
      <c:valAx>
        <c:axId val="55509386"/>
        <c:scaling>
          <c:orientation val="minMax"/>
          <c:min val="400"/>
        </c:scaling>
        <c:axPos val="l"/>
        <c:delete val="1"/>
        <c:majorTickMark val="out"/>
        <c:minorTickMark val="none"/>
        <c:tickLblPos val="nextTo"/>
        <c:crossAx val="9432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55"/>
          <c:y val="0.9035"/>
          <c:w val="0.8337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0.92475</cdr:y>
    </cdr:from>
    <cdr:to>
      <cdr:x>0.2245</cdr:x>
      <cdr:y>0.99425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8100" y="6076950"/>
          <a:ext cx="20478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0.96425</cdr:y>
    </cdr:from>
    <cdr:to>
      <cdr:x>0.3325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0" y="6334125"/>
          <a:ext cx="3105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SUNAT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485775</xdr:colOff>
      <xdr:row>6</xdr:row>
      <xdr:rowOff>133350</xdr:rowOff>
    </xdr:from>
    <xdr:to>
      <xdr:col>37</xdr:col>
      <xdr:colOff>1171575</xdr:colOff>
      <xdr:row>39</xdr:row>
      <xdr:rowOff>66675</xdr:rowOff>
    </xdr:to>
    <xdr:graphicFrame>
      <xdr:nvGraphicFramePr>
        <xdr:cNvPr id="1" name="1 Gráfico"/>
        <xdr:cNvGraphicFramePr/>
      </xdr:nvGraphicFramePr>
      <xdr:xfrm>
        <a:off x="21640800" y="1666875"/>
        <a:ext cx="93345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0.27075</cdr:y>
    </cdr:from>
    <cdr:to>
      <cdr:x>0.849</cdr:x>
      <cdr:y>0.3875</cdr:y>
    </cdr:to>
    <cdr:sp>
      <cdr:nvSpPr>
        <cdr:cNvPr id="1" name="Elipse 1"/>
        <cdr:cNvSpPr>
          <a:spLocks/>
        </cdr:cNvSpPr>
      </cdr:nvSpPr>
      <cdr:spPr>
        <a:xfrm>
          <a:off x="3371850" y="1076325"/>
          <a:ext cx="514350" cy="466725"/>
        </a:xfrm>
        <a:prstGeom prst="ellipse">
          <a:avLst/>
        </a:prstGeom>
        <a:solidFill>
          <a:srgbClr val="FFFFFF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29</a:t>
          </a:r>
        </a:p>
      </cdr:txBody>
    </cdr:sp>
  </cdr:relSizeAnchor>
  <cdr:relSizeAnchor xmlns:cdr="http://schemas.openxmlformats.org/drawingml/2006/chartDrawing">
    <cdr:from>
      <cdr:x>0.74625</cdr:x>
      <cdr:y>0.40475</cdr:y>
    </cdr:from>
    <cdr:to>
      <cdr:x>0.849</cdr:x>
      <cdr:y>0.51425</cdr:y>
    </cdr:to>
    <cdr:sp>
      <cdr:nvSpPr>
        <cdr:cNvPr id="2" name="Elipse 2"/>
        <cdr:cNvSpPr>
          <a:spLocks/>
        </cdr:cNvSpPr>
      </cdr:nvSpPr>
      <cdr:spPr>
        <a:xfrm>
          <a:off x="3409950" y="1609725"/>
          <a:ext cx="466725" cy="438150"/>
        </a:xfrm>
        <a:prstGeom prst="ellipse">
          <a:avLst/>
        </a:prstGeom>
        <a:solidFill>
          <a:srgbClr val="FFFFFF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24</a:t>
          </a:r>
        </a:p>
      </cdr:txBody>
    </cdr:sp>
  </cdr:relSizeAnchor>
  <cdr:relSizeAnchor xmlns:cdr="http://schemas.openxmlformats.org/drawingml/2006/chartDrawing">
    <cdr:from>
      <cdr:x>0.7485</cdr:x>
      <cdr:y>0.5395</cdr:y>
    </cdr:from>
    <cdr:to>
      <cdr:x>0.8425</cdr:x>
      <cdr:y>0.63375</cdr:y>
    </cdr:to>
    <cdr:sp>
      <cdr:nvSpPr>
        <cdr:cNvPr id="3" name="Elipse 3"/>
        <cdr:cNvSpPr>
          <a:spLocks/>
        </cdr:cNvSpPr>
      </cdr:nvSpPr>
      <cdr:spPr>
        <a:xfrm>
          <a:off x="3419475" y="2152650"/>
          <a:ext cx="428625" cy="371475"/>
        </a:xfrm>
        <a:prstGeom prst="ellipse">
          <a:avLst/>
        </a:prstGeom>
        <a:solidFill>
          <a:srgbClr val="FFFFFF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17</a:t>
          </a:r>
        </a:p>
      </cdr:txBody>
    </cdr:sp>
  </cdr:relSizeAnchor>
  <cdr:relSizeAnchor xmlns:cdr="http://schemas.openxmlformats.org/drawingml/2006/chartDrawing">
    <cdr:from>
      <cdr:x>0.7615</cdr:x>
      <cdr:y>0.667</cdr:y>
    </cdr:from>
    <cdr:to>
      <cdr:x>0.83625</cdr:x>
      <cdr:y>0.74675</cdr:y>
    </cdr:to>
    <cdr:sp>
      <cdr:nvSpPr>
        <cdr:cNvPr id="4" name="Elipse 4"/>
        <cdr:cNvSpPr>
          <a:spLocks/>
        </cdr:cNvSpPr>
      </cdr:nvSpPr>
      <cdr:spPr>
        <a:xfrm>
          <a:off x="3476625" y="2657475"/>
          <a:ext cx="342900" cy="314325"/>
        </a:xfrm>
        <a:prstGeom prst="ellipse">
          <a:avLst/>
        </a:prstGeom>
        <a:solidFill>
          <a:srgbClr val="FFFFFF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11</a:t>
          </a:r>
        </a:p>
      </cdr:txBody>
    </cdr:sp>
  </cdr:relSizeAnchor>
  <cdr:relSizeAnchor xmlns:cdr="http://schemas.openxmlformats.org/drawingml/2006/chartDrawing">
    <cdr:from>
      <cdr:x>0.76775</cdr:x>
      <cdr:y>0.8945</cdr:y>
    </cdr:from>
    <cdr:to>
      <cdr:x>0.8425</cdr:x>
      <cdr:y>0.974</cdr:y>
    </cdr:to>
    <cdr:sp>
      <cdr:nvSpPr>
        <cdr:cNvPr id="5" name="Elipse 5"/>
        <cdr:cNvSpPr>
          <a:spLocks/>
        </cdr:cNvSpPr>
      </cdr:nvSpPr>
      <cdr:spPr>
        <a:xfrm>
          <a:off x="3505200" y="3562350"/>
          <a:ext cx="342900" cy="314325"/>
        </a:xfrm>
        <a:prstGeom prst="ellipse">
          <a:avLst/>
        </a:prstGeom>
        <a:solidFill>
          <a:srgbClr val="FFFFFF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11</a:t>
          </a:r>
        </a:p>
      </cdr:txBody>
    </cdr:sp>
  </cdr:relSizeAnchor>
  <cdr:relSizeAnchor xmlns:cdr="http://schemas.openxmlformats.org/drawingml/2006/chartDrawing">
    <cdr:from>
      <cdr:x>0.77</cdr:x>
      <cdr:y>0.784</cdr:y>
    </cdr:from>
    <cdr:to>
      <cdr:x>0.834</cdr:x>
      <cdr:y>0.85625</cdr:y>
    </cdr:to>
    <cdr:sp>
      <cdr:nvSpPr>
        <cdr:cNvPr id="6" name="Elipse 8"/>
        <cdr:cNvSpPr>
          <a:spLocks/>
        </cdr:cNvSpPr>
      </cdr:nvSpPr>
      <cdr:spPr>
        <a:xfrm>
          <a:off x="3514725" y="3124200"/>
          <a:ext cx="295275" cy="285750"/>
        </a:xfrm>
        <a:prstGeom prst="ellipse">
          <a:avLst/>
        </a:prstGeom>
        <a:solidFill>
          <a:srgbClr val="FFFFFF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9</a:t>
          </a:r>
        </a:p>
      </cdr:txBody>
    </cdr:sp>
  </cdr:relSizeAnchor>
  <cdr:relSizeAnchor xmlns:cdr="http://schemas.openxmlformats.org/drawingml/2006/chartDrawing">
    <cdr:from>
      <cdr:x>0.6975</cdr:x>
      <cdr:y>0.19925</cdr:y>
    </cdr:from>
    <cdr:to>
      <cdr:x>0.89825</cdr:x>
      <cdr:y>0.26425</cdr:y>
    </cdr:to>
    <cdr:sp>
      <cdr:nvSpPr>
        <cdr:cNvPr id="7" name="CuadroTexto 9"/>
        <cdr:cNvSpPr txBox="1">
          <a:spLocks noChangeArrowheads="1"/>
        </cdr:cNvSpPr>
      </cdr:nvSpPr>
      <cdr:spPr>
        <a:xfrm>
          <a:off x="3181350" y="790575"/>
          <a:ext cx="914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100%</a:t>
          </a:r>
        </a:p>
      </cdr:txBody>
    </cdr:sp>
  </cdr:relSizeAnchor>
  <cdr:relSizeAnchor xmlns:cdr="http://schemas.openxmlformats.org/drawingml/2006/chartDrawing">
    <cdr:from>
      <cdr:x>0.3445</cdr:x>
      <cdr:y>0.12275</cdr:y>
    </cdr:from>
    <cdr:to>
      <cdr:x>0.6865</cdr:x>
      <cdr:y>0.18625</cdr:y>
    </cdr:to>
    <cdr:sp>
      <cdr:nvSpPr>
        <cdr:cNvPr id="8" name="CuadroTexto 10"/>
        <cdr:cNvSpPr txBox="1">
          <a:spLocks noChangeArrowheads="1"/>
        </cdr:cNvSpPr>
      </cdr:nvSpPr>
      <cdr:spPr>
        <a:xfrm>
          <a:off x="1571625" y="485775"/>
          <a:ext cx="1562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Var.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% 14/13</a:t>
          </a:r>
        </a:p>
      </cdr:txBody>
    </cdr:sp>
  </cdr:relSizeAnchor>
  <cdr:relSizeAnchor xmlns:cdr="http://schemas.openxmlformats.org/drawingml/2006/chartDrawing">
    <cdr:from>
      <cdr:x>0.65875</cdr:x>
      <cdr:y>0.12525</cdr:y>
    </cdr:from>
    <cdr:to>
      <cdr:x>0.909</cdr:x>
      <cdr:y>0.1895</cdr:y>
    </cdr:to>
    <cdr:sp>
      <cdr:nvSpPr>
        <cdr:cNvPr id="9" name="CuadroTexto 11"/>
        <cdr:cNvSpPr txBox="1">
          <a:spLocks noChangeArrowheads="1"/>
        </cdr:cNvSpPr>
      </cdr:nvSpPr>
      <cdr:spPr>
        <a:xfrm>
          <a:off x="3009900" y="495300"/>
          <a:ext cx="1143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Part.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% 2014</a:t>
          </a:r>
        </a:p>
      </cdr:txBody>
    </cdr:sp>
  </cdr:relSizeAnchor>
  <cdr:relSizeAnchor xmlns:cdr="http://schemas.openxmlformats.org/drawingml/2006/chartDrawing">
    <cdr:from>
      <cdr:x>0.04725</cdr:x>
      <cdr:y>0.18625</cdr:y>
    </cdr:from>
    <cdr:to>
      <cdr:x>0.2515</cdr:x>
      <cdr:y>0.29175</cdr:y>
    </cdr:to>
    <cdr:sp>
      <cdr:nvSpPr>
        <cdr:cNvPr id="10" name="CuadroTexto 12"/>
        <cdr:cNvSpPr txBox="1">
          <a:spLocks noChangeArrowheads="1"/>
        </cdr:cNvSpPr>
      </cdr:nvSpPr>
      <cdr:spPr>
        <a:xfrm>
          <a:off x="209550" y="742950"/>
          <a:ext cx="9334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Netamente Manuafctura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13</xdr:col>
      <xdr:colOff>0</xdr:colOff>
      <xdr:row>25</xdr:row>
      <xdr:rowOff>114300</xdr:rowOff>
    </xdr:to>
    <xdr:graphicFrame>
      <xdr:nvGraphicFramePr>
        <xdr:cNvPr id="1" name="Gráfico 1"/>
        <xdr:cNvGraphicFramePr/>
      </xdr:nvGraphicFramePr>
      <xdr:xfrm>
        <a:off x="5505450" y="171450"/>
        <a:ext cx="4572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0.923</cdr:y>
    </cdr:from>
    <cdr:to>
      <cdr:x>0.22825</cdr:x>
      <cdr:y>0.99825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47625" y="3990975"/>
          <a:ext cx="1771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33</xdr:row>
      <xdr:rowOff>104775</xdr:rowOff>
    </xdr:from>
    <xdr:to>
      <xdr:col>28</xdr:col>
      <xdr:colOff>504825</xdr:colOff>
      <xdr:row>60</xdr:row>
      <xdr:rowOff>47625</xdr:rowOff>
    </xdr:to>
    <xdr:graphicFrame>
      <xdr:nvGraphicFramePr>
        <xdr:cNvPr id="1" name="1 Gráfico"/>
        <xdr:cNvGraphicFramePr/>
      </xdr:nvGraphicFramePr>
      <xdr:xfrm>
        <a:off x="15659100" y="5715000"/>
        <a:ext cx="7991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47"/>
  <sheetViews>
    <sheetView showGridLines="0" tabSelected="1" zoomScale="80" zoomScaleNormal="80" zoomScaleSheetLayoutView="75" zoomScalePageLayoutView="0" workbookViewId="0" topLeftCell="A1">
      <pane xSplit="12" topLeftCell="X1" activePane="topRight" state="frozen"/>
      <selection pane="topLeft" activeCell="A1" sqref="A1"/>
      <selection pane="topRight" activeCell="AE6" sqref="AE6"/>
    </sheetView>
  </sheetViews>
  <sheetFormatPr defaultColWidth="11.421875" defaultRowHeight="12.75"/>
  <cols>
    <col min="1" max="1" width="11.421875" style="47" customWidth="1"/>
    <col min="2" max="2" width="65.8515625" style="47" customWidth="1"/>
    <col min="3" max="4" width="12.00390625" style="47" hidden="1" customWidth="1"/>
    <col min="5" max="12" width="13.140625" style="47" hidden="1" customWidth="1"/>
    <col min="13" max="20" width="13.140625" style="47" customWidth="1"/>
    <col min="21" max="21" width="15.28125" style="47" customWidth="1"/>
    <col min="22" max="22" width="16.140625" style="47" customWidth="1"/>
    <col min="23" max="23" width="17.140625" style="47" customWidth="1"/>
    <col min="24" max="24" width="17.00390625" style="47" customWidth="1"/>
    <col min="25" max="25" width="14.28125" style="47" customWidth="1"/>
    <col min="26" max="26" width="13.140625" style="47" customWidth="1"/>
    <col min="27" max="27" width="17.57421875" style="47" customWidth="1"/>
    <col min="28" max="28" width="8.7109375" style="47" customWidth="1"/>
    <col min="29" max="29" width="15.57421875" style="47" customWidth="1"/>
    <col min="30" max="30" width="11.421875" style="47" customWidth="1"/>
    <col min="31" max="31" width="19.28125" style="47" customWidth="1"/>
    <col min="32" max="33" width="15.57421875" style="47" customWidth="1"/>
    <col min="34" max="34" width="14.421875" style="47" customWidth="1"/>
    <col min="35" max="35" width="24.8515625" style="47" customWidth="1"/>
    <col min="36" max="36" width="15.00390625" style="47" customWidth="1"/>
    <col min="37" max="37" width="13.57421875" style="47" customWidth="1"/>
    <col min="38" max="38" width="18.421875" style="47" customWidth="1"/>
    <col min="39" max="39" width="15.421875" style="47" customWidth="1"/>
    <col min="40" max="40" width="18.57421875" style="47" customWidth="1"/>
    <col min="41" max="41" width="14.28125" style="47" customWidth="1"/>
    <col min="42" max="42" width="14.140625" style="47" customWidth="1"/>
    <col min="43" max="43" width="21.57421875" style="47" customWidth="1"/>
    <col min="44" max="44" width="14.8515625" style="47" customWidth="1"/>
    <col min="45" max="45" width="12.7109375" style="47" customWidth="1"/>
    <col min="46" max="46" width="18.28125" style="47" customWidth="1"/>
    <col min="47" max="47" width="17.421875" style="47" customWidth="1"/>
    <col min="48" max="48" width="13.00390625" style="47" customWidth="1"/>
    <col min="49" max="49" width="18.8515625" style="47" customWidth="1"/>
    <col min="50" max="50" width="15.00390625" style="47" customWidth="1"/>
    <col min="51" max="51" width="13.7109375" style="47" customWidth="1"/>
    <col min="52" max="52" width="13.00390625" style="47" customWidth="1"/>
    <col min="53" max="53" width="12.421875" style="47" customWidth="1"/>
    <col min="54" max="54" width="17.8515625" style="47" customWidth="1"/>
    <col min="55" max="55" width="15.28125" style="47" customWidth="1"/>
    <col min="56" max="56" width="12.7109375" style="47" customWidth="1"/>
    <col min="57" max="57" width="17.28125" style="47" customWidth="1"/>
    <col min="58" max="58" width="14.140625" style="47" customWidth="1"/>
    <col min="59" max="59" width="18.7109375" style="47" customWidth="1"/>
    <col min="60" max="60" width="18.8515625" style="47" customWidth="1"/>
    <col min="61" max="61" width="18.00390625" style="47" customWidth="1"/>
    <col min="62" max="62" width="15.00390625" style="47" customWidth="1"/>
    <col min="63" max="63" width="18.7109375" style="47" customWidth="1"/>
    <col min="64" max="64" width="15.28125" style="47" customWidth="1"/>
    <col min="65" max="65" width="18.140625" style="47" customWidth="1"/>
    <col min="66" max="67" width="16.00390625" style="47" customWidth="1"/>
    <col min="68" max="68" width="14.8515625" style="47" customWidth="1"/>
    <col min="69" max="69" width="15.00390625" style="47" customWidth="1"/>
    <col min="70" max="72" width="16.00390625" style="47" customWidth="1"/>
    <col min="73" max="73" width="13.57421875" style="47" customWidth="1"/>
    <col min="74" max="74" width="14.28125" style="47" customWidth="1"/>
    <col min="75" max="75" width="15.57421875" style="47" customWidth="1"/>
    <col min="76" max="76" width="15.421875" style="47" customWidth="1"/>
    <col min="77" max="77" width="15.28125" style="47" customWidth="1"/>
    <col min="78" max="78" width="14.8515625" style="47" customWidth="1"/>
    <col min="79" max="79" width="14.28125" style="47" customWidth="1"/>
    <col min="80" max="16384" width="11.421875" style="47" customWidth="1"/>
  </cols>
  <sheetData>
    <row r="2" spans="2:43" ht="23.25">
      <c r="B2" s="86" t="s">
        <v>91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2:43" ht="15.75"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</row>
    <row r="4" spans="2:43" s="61" customFormat="1" ht="15.75">
      <c r="B4" s="85"/>
      <c r="C4" s="85"/>
      <c r="D4" s="85"/>
      <c r="E4" s="85"/>
      <c r="F4" s="66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27" s="59" customFormat="1" ht="34.5" customHeight="1">
      <c r="B5" s="83" t="s">
        <v>3</v>
      </c>
      <c r="C5" s="60">
        <v>1993</v>
      </c>
      <c r="D5" s="60">
        <v>1994</v>
      </c>
      <c r="E5" s="60">
        <v>1995</v>
      </c>
      <c r="F5" s="60">
        <v>1997</v>
      </c>
      <c r="G5" s="60">
        <v>2001</v>
      </c>
      <c r="H5" s="51">
        <v>2002</v>
      </c>
      <c r="I5" s="51">
        <v>2003</v>
      </c>
      <c r="J5" s="51">
        <v>2004</v>
      </c>
      <c r="K5" s="51">
        <v>2005</v>
      </c>
      <c r="L5" s="51">
        <v>2006</v>
      </c>
      <c r="M5" s="51">
        <v>2007</v>
      </c>
      <c r="N5" s="51">
        <v>2008</v>
      </c>
      <c r="O5" s="51">
        <v>2009</v>
      </c>
      <c r="P5" s="51">
        <v>2010</v>
      </c>
      <c r="Q5" s="51">
        <v>2011</v>
      </c>
      <c r="R5" s="51">
        <v>2012</v>
      </c>
      <c r="S5" s="51">
        <v>2013</v>
      </c>
      <c r="T5" s="52">
        <v>2014</v>
      </c>
      <c r="U5" s="52">
        <v>2015</v>
      </c>
      <c r="V5" s="52">
        <v>2016</v>
      </c>
      <c r="W5" s="52">
        <v>2017</v>
      </c>
      <c r="X5" s="52">
        <v>2018</v>
      </c>
      <c r="Y5" s="52">
        <v>2019</v>
      </c>
      <c r="Z5" s="52">
        <v>2020</v>
      </c>
      <c r="AA5" s="51">
        <v>2021</v>
      </c>
    </row>
    <row r="6" spans="2:27" s="68" customFormat="1" ht="15.7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Z6" s="62"/>
      <c r="AA6" s="62"/>
    </row>
    <row r="7" spans="2:28" s="59" customFormat="1" ht="18" customHeight="1">
      <c r="B7" s="54" t="s">
        <v>1</v>
      </c>
      <c r="C7" s="55">
        <v>4024.09987317</v>
      </c>
      <c r="D7" s="55">
        <v>5434.83699</v>
      </c>
      <c r="E7" s="55">
        <v>7583.820858150002</v>
      </c>
      <c r="F7" s="55">
        <v>8348.046773982001</v>
      </c>
      <c r="G7" s="55">
        <f aca="true" t="shared" si="0" ref="G7:AA7">+G9+G24+G37+G45</f>
        <v>7230.062385444</v>
      </c>
      <c r="H7" s="55">
        <f t="shared" si="0"/>
        <v>7448.871851601</v>
      </c>
      <c r="I7" s="55">
        <f t="shared" si="0"/>
        <v>8412.235966284</v>
      </c>
      <c r="J7" s="55">
        <f t="shared" si="0"/>
        <v>10101.027450012</v>
      </c>
      <c r="K7" s="64">
        <f t="shared" si="0"/>
        <v>12488.096074314</v>
      </c>
      <c r="L7" s="64">
        <f t="shared" si="0"/>
        <v>15297.410653525998</v>
      </c>
      <c r="M7" s="64">
        <f t="shared" si="0"/>
        <v>20458.040075398</v>
      </c>
      <c r="N7" s="64">
        <f t="shared" si="0"/>
        <v>29896.191064999995</v>
      </c>
      <c r="O7" s="64">
        <f t="shared" si="0"/>
        <v>21812.358193369997</v>
      </c>
      <c r="P7" s="64">
        <f t="shared" si="0"/>
        <v>29942.436790156004</v>
      </c>
      <c r="Q7" s="64">
        <f t="shared" si="0"/>
        <v>37702.657667853</v>
      </c>
      <c r="R7" s="64">
        <f t="shared" si="0"/>
        <v>42144.30729999999</v>
      </c>
      <c r="S7" s="64">
        <f t="shared" si="0"/>
        <v>43289.85493349501</v>
      </c>
      <c r="T7" s="64">
        <f t="shared" si="0"/>
        <v>42191.166188639996</v>
      </c>
      <c r="U7" s="64">
        <f t="shared" si="0"/>
        <v>38059.619474101</v>
      </c>
      <c r="V7" s="64">
        <f t="shared" si="0"/>
        <v>36153.677893945</v>
      </c>
      <c r="W7" s="64">
        <f t="shared" si="0"/>
        <v>39783.59739479184</v>
      </c>
      <c r="X7" s="64">
        <f t="shared" si="0"/>
        <v>43142.553190274</v>
      </c>
      <c r="Y7" s="64">
        <f t="shared" si="0"/>
        <v>42357.493962292116</v>
      </c>
      <c r="Z7" s="64">
        <f t="shared" si="0"/>
        <v>36064.091878296</v>
      </c>
      <c r="AA7" s="64">
        <f t="shared" si="0"/>
        <v>51177.742538621</v>
      </c>
      <c r="AB7" s="84"/>
    </row>
    <row r="8" spans="2:28" s="59" customFormat="1" ht="12.75" customHeight="1">
      <c r="B8" s="49"/>
      <c r="C8" s="56"/>
      <c r="D8" s="56"/>
      <c r="E8" s="56"/>
      <c r="F8" s="56"/>
      <c r="G8" s="56"/>
      <c r="H8" s="56"/>
      <c r="I8" s="56"/>
      <c r="J8" s="56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AB8" s="84"/>
    </row>
    <row r="9" spans="2:28" s="74" customFormat="1" ht="19.5" customHeight="1">
      <c r="B9" s="71" t="s">
        <v>7</v>
      </c>
      <c r="C9" s="55">
        <v>899.5826294999999</v>
      </c>
      <c r="D9" s="55">
        <v>1333.6044215200004</v>
      </c>
      <c r="E9" s="55">
        <v>1791.99497237</v>
      </c>
      <c r="F9" s="55">
        <v>1925.3992111750001</v>
      </c>
      <c r="G9" s="55">
        <v>1636.36450004</v>
      </c>
      <c r="H9" s="55">
        <v>1729.699191649</v>
      </c>
      <c r="I9" s="55">
        <v>1813.410098361</v>
      </c>
      <c r="J9" s="55">
        <v>1986.253860746</v>
      </c>
      <c r="K9" s="64">
        <v>2337.1680414039997</v>
      </c>
      <c r="L9" s="64">
        <v>2668.792400537</v>
      </c>
      <c r="M9" s="64">
        <v>3276.3139266179996</v>
      </c>
      <c r="N9" s="64">
        <v>4679.164373999999</v>
      </c>
      <c r="O9" s="64">
        <v>4038.241647256</v>
      </c>
      <c r="P9" s="64">
        <v>5712.624786808001</v>
      </c>
      <c r="Q9" s="64">
        <v>6810.153902193</v>
      </c>
      <c r="R9" s="64">
        <f>R10+R17</f>
        <v>8445.134699999999</v>
      </c>
      <c r="S9" s="64">
        <f>S10+S17</f>
        <v>8945.040150550001</v>
      </c>
      <c r="T9" s="64">
        <f>T10+T17</f>
        <v>9027.295700427</v>
      </c>
      <c r="U9" s="64">
        <v>8859.531933362001</v>
      </c>
      <c r="V9" s="64">
        <v>8666.191719617002</v>
      </c>
      <c r="W9" s="64">
        <v>9432.194935351186</v>
      </c>
      <c r="X9" s="64">
        <v>9664.935871711</v>
      </c>
      <c r="Y9" s="64">
        <v>9649.397806158053</v>
      </c>
      <c r="Z9" s="64">
        <v>8899.912951899</v>
      </c>
      <c r="AA9" s="64">
        <v>10973.049993796001</v>
      </c>
      <c r="AB9" s="84"/>
    </row>
    <row r="10" spans="2:28" s="59" customFormat="1" ht="15.75">
      <c r="B10" s="49" t="s">
        <v>6</v>
      </c>
      <c r="C10" s="56">
        <v>561.88156263</v>
      </c>
      <c r="D10" s="56">
        <v>724.7930312</v>
      </c>
      <c r="E10" s="56">
        <v>937.6631796799999</v>
      </c>
      <c r="F10" s="56">
        <v>1125.760861132</v>
      </c>
      <c r="G10" s="56">
        <v>992.509624199</v>
      </c>
      <c r="H10" s="56">
        <v>1029.362217397</v>
      </c>
      <c r="I10" s="56">
        <v>1043.376557068</v>
      </c>
      <c r="J10" s="56">
        <v>1172.0123559630001</v>
      </c>
      <c r="K10" s="62">
        <v>1370.068517077</v>
      </c>
      <c r="L10" s="62">
        <v>1488.8604005459997</v>
      </c>
      <c r="M10" s="62">
        <v>1789.4309952499998</v>
      </c>
      <c r="N10" s="62">
        <v>2395.456642</v>
      </c>
      <c r="O10" s="62">
        <v>2178.790528062</v>
      </c>
      <c r="P10" s="62">
        <v>2909.805692903</v>
      </c>
      <c r="Q10" s="62">
        <v>3557.7210699710004</v>
      </c>
      <c r="R10" s="62">
        <f>R11+SUM(R12:R16)</f>
        <v>4204.292699999999</v>
      </c>
      <c r="S10" s="62">
        <f>S11+SUM(S12:S16)</f>
        <v>4545.279445881</v>
      </c>
      <c r="T10" s="62">
        <f>T11+SUM(T12:T16)</f>
        <v>4713.712315569</v>
      </c>
      <c r="U10" s="62">
        <v>4783.452941318001</v>
      </c>
      <c r="V10" s="62">
        <v>4656.256559814001</v>
      </c>
      <c r="W10" s="62">
        <v>5217.452439009325</v>
      </c>
      <c r="X10" s="62">
        <v>5388.958869354</v>
      </c>
      <c r="Y10" s="62">
        <v>5479.256461627076</v>
      </c>
      <c r="Z10" s="62">
        <v>5639.542513140999</v>
      </c>
      <c r="AA10" s="62">
        <v>6260.588500593</v>
      </c>
      <c r="AB10" s="84"/>
    </row>
    <row r="11" spans="2:28" s="59" customFormat="1" ht="15.75">
      <c r="B11" s="50" t="s">
        <v>9</v>
      </c>
      <c r="C11" s="56">
        <v>351.16636281</v>
      </c>
      <c r="D11" s="56">
        <v>389.60072110000004</v>
      </c>
      <c r="E11" s="56">
        <v>438.80373907999996</v>
      </c>
      <c r="F11" s="56">
        <v>509.4742221</v>
      </c>
      <c r="G11" s="56">
        <v>340.572617991</v>
      </c>
      <c r="H11" s="56">
        <v>303.39613804100003</v>
      </c>
      <c r="I11" s="56">
        <v>279.48800783599995</v>
      </c>
      <c r="J11" s="56">
        <v>376.01629075499994</v>
      </c>
      <c r="K11" s="62">
        <v>467.84001978000003</v>
      </c>
      <c r="L11" s="62">
        <v>467.308602208</v>
      </c>
      <c r="M11" s="62">
        <v>585.973481804</v>
      </c>
      <c r="N11" s="62">
        <v>805.2479529999999</v>
      </c>
      <c r="O11" s="62">
        <v>673.0360138639999</v>
      </c>
      <c r="P11" s="62">
        <v>1026.184436169</v>
      </c>
      <c r="Q11" s="62">
        <v>1218.8263</v>
      </c>
      <c r="R11" s="62">
        <v>1508.0504999999996</v>
      </c>
      <c r="S11" s="62">
        <v>1459.7470910550003</v>
      </c>
      <c r="T11" s="62">
        <v>1598.1559430090003</v>
      </c>
      <c r="U11" s="62">
        <v>1642.1843455849998</v>
      </c>
      <c r="V11" s="62">
        <v>1655.4831546609998</v>
      </c>
      <c r="W11" s="62">
        <v>2039.5241492265761</v>
      </c>
      <c r="X11" s="62">
        <v>1919.1745943989997</v>
      </c>
      <c r="Y11" s="62">
        <v>1805.56727785086</v>
      </c>
      <c r="Z11" s="62">
        <v>2008.75292474</v>
      </c>
      <c r="AA11" s="62">
        <v>2260.2991774889997</v>
      </c>
      <c r="AB11" s="84"/>
    </row>
    <row r="12" spans="2:28" s="59" customFormat="1" ht="15.75">
      <c r="B12" s="50" t="s">
        <v>8</v>
      </c>
      <c r="C12" s="56">
        <v>14.44025123</v>
      </c>
      <c r="D12" s="56">
        <v>26.325635</v>
      </c>
      <c r="E12" s="56">
        <v>31.699636749999996</v>
      </c>
      <c r="F12" s="56">
        <v>33.85835656</v>
      </c>
      <c r="G12" s="56">
        <v>24.027746608</v>
      </c>
      <c r="H12" s="56">
        <v>28.994918686000005</v>
      </c>
      <c r="I12" s="56">
        <v>33.828103736</v>
      </c>
      <c r="J12" s="56">
        <v>39.794313536</v>
      </c>
      <c r="K12" s="62">
        <v>44.689911944</v>
      </c>
      <c r="L12" s="62">
        <v>52.26425719499999</v>
      </c>
      <c r="M12" s="62">
        <v>52.051334669000006</v>
      </c>
      <c r="N12" s="62">
        <v>60.791351</v>
      </c>
      <c r="O12" s="62">
        <v>51.699946086</v>
      </c>
      <c r="P12" s="62">
        <v>67.67216896</v>
      </c>
      <c r="Q12" s="62">
        <v>80.163042181</v>
      </c>
      <c r="R12" s="62">
        <v>93.3439</v>
      </c>
      <c r="S12" s="62">
        <v>110.417859929</v>
      </c>
      <c r="T12" s="62">
        <v>114.8172202</v>
      </c>
      <c r="U12" s="62">
        <v>123.27043308400002</v>
      </c>
      <c r="V12" s="62">
        <v>124.39544798999998</v>
      </c>
      <c r="W12" s="62">
        <v>125.36592650876287</v>
      </c>
      <c r="X12" s="62">
        <v>121.48941305500001</v>
      </c>
      <c r="Y12" s="62">
        <v>124.73842921410858</v>
      </c>
      <c r="Z12" s="62">
        <v>112.78260259700002</v>
      </c>
      <c r="AA12" s="62">
        <v>177.75807629700003</v>
      </c>
      <c r="AB12" s="84"/>
    </row>
    <row r="13" spans="2:28" s="59" customFormat="1" ht="15.75">
      <c r="B13" s="50" t="s">
        <v>12</v>
      </c>
      <c r="C13" s="56">
        <v>0.9660831899999999</v>
      </c>
      <c r="D13" s="56">
        <v>1.4109604900000001</v>
      </c>
      <c r="E13" s="56">
        <v>1.7666546300000003</v>
      </c>
      <c r="F13" s="56">
        <v>3.8106300800000006</v>
      </c>
      <c r="G13" s="56">
        <v>5.336956301</v>
      </c>
      <c r="H13" s="56">
        <v>5.216106672</v>
      </c>
      <c r="I13" s="56">
        <v>3.1630877949999996</v>
      </c>
      <c r="J13" s="56">
        <v>3.703245865</v>
      </c>
      <c r="K13" s="62">
        <v>10.031337795999999</v>
      </c>
      <c r="L13" s="62">
        <v>20.196808042999997</v>
      </c>
      <c r="M13" s="62">
        <v>21.391373548999997</v>
      </c>
      <c r="N13" s="62">
        <v>26.468539999999997</v>
      </c>
      <c r="O13" s="62">
        <v>27.720836943000002</v>
      </c>
      <c r="P13" s="62">
        <v>27.569937247</v>
      </c>
      <c r="Q13" s="62">
        <v>25.585327766000002</v>
      </c>
      <c r="R13" s="62">
        <v>30.466</v>
      </c>
      <c r="S13" s="62">
        <v>31.22045862</v>
      </c>
      <c r="T13" s="62">
        <v>29.337997791</v>
      </c>
      <c r="U13" s="62">
        <v>29.907564611</v>
      </c>
      <c r="V13" s="62">
        <v>25.094399441</v>
      </c>
      <c r="W13" s="62">
        <v>23.495089948643</v>
      </c>
      <c r="X13" s="62">
        <v>23.041389177999996</v>
      </c>
      <c r="Y13" s="62">
        <v>21.24763902723862</v>
      </c>
      <c r="Z13" s="62">
        <v>8.648581905999999</v>
      </c>
      <c r="AA13" s="62">
        <v>8.355569631</v>
      </c>
      <c r="AB13" s="84"/>
    </row>
    <row r="14" spans="2:28" s="59" customFormat="1" ht="15.75">
      <c r="B14" s="50" t="s">
        <v>14</v>
      </c>
      <c r="C14" s="56">
        <v>78.94397844999999</v>
      </c>
      <c r="D14" s="56">
        <v>113.54263305999999</v>
      </c>
      <c r="E14" s="56">
        <v>167.97429585999998</v>
      </c>
      <c r="F14" s="56">
        <v>205.945007152</v>
      </c>
      <c r="G14" s="56">
        <v>266.608969287</v>
      </c>
      <c r="H14" s="56">
        <v>301.455301749</v>
      </c>
      <c r="I14" s="56">
        <v>309.674052036</v>
      </c>
      <c r="J14" s="56">
        <v>328.953684277</v>
      </c>
      <c r="K14" s="62">
        <v>366.47037788800003</v>
      </c>
      <c r="L14" s="62">
        <v>419.581722399</v>
      </c>
      <c r="M14" s="62">
        <v>469.900111909</v>
      </c>
      <c r="N14" s="62">
        <v>610.8622559999999</v>
      </c>
      <c r="O14" s="62">
        <v>594.606279017</v>
      </c>
      <c r="P14" s="62">
        <v>698.8309590910001</v>
      </c>
      <c r="Q14" s="62">
        <v>802.3605948439999</v>
      </c>
      <c r="R14" s="62">
        <v>899.5671000000001</v>
      </c>
      <c r="S14" s="62">
        <v>998.062768745</v>
      </c>
      <c r="T14" s="62">
        <v>991.796012609</v>
      </c>
      <c r="U14" s="62">
        <v>1054.291549861</v>
      </c>
      <c r="V14" s="62">
        <v>1049.2636454820001</v>
      </c>
      <c r="W14" s="62">
        <v>1074.668494410916</v>
      </c>
      <c r="X14" s="62">
        <v>1144.4030991690001</v>
      </c>
      <c r="Y14" s="62">
        <v>1259.1065177029056</v>
      </c>
      <c r="Z14" s="62">
        <v>1285.7609131479999</v>
      </c>
      <c r="AA14" s="62">
        <v>1423.7197036</v>
      </c>
      <c r="AB14" s="84"/>
    </row>
    <row r="15" spans="2:28" s="59" customFormat="1" ht="15.75">
      <c r="B15" s="50" t="s">
        <v>13</v>
      </c>
      <c r="C15" s="56">
        <v>13.077755289999999</v>
      </c>
      <c r="D15" s="56">
        <v>28.25452911</v>
      </c>
      <c r="E15" s="56">
        <v>40.247598509999996</v>
      </c>
      <c r="F15" s="56">
        <v>67.64549414</v>
      </c>
      <c r="G15" s="56">
        <v>74.31304907699999</v>
      </c>
      <c r="H15" s="56">
        <v>92.26568062100002</v>
      </c>
      <c r="I15" s="56">
        <v>111.631653177</v>
      </c>
      <c r="J15" s="56">
        <v>99.348095425</v>
      </c>
      <c r="K15" s="62">
        <v>120.53418338399999</v>
      </c>
      <c r="L15" s="62">
        <v>145.48879886</v>
      </c>
      <c r="M15" s="62">
        <v>195.686580556</v>
      </c>
      <c r="N15" s="62">
        <v>269.97529299999997</v>
      </c>
      <c r="O15" s="62">
        <v>273.40713672400005</v>
      </c>
      <c r="P15" s="62">
        <v>374.6425337719999</v>
      </c>
      <c r="Q15" s="62">
        <v>527.913101019</v>
      </c>
      <c r="R15" s="62">
        <v>625.2786000000001</v>
      </c>
      <c r="S15" s="62">
        <v>782.20195255</v>
      </c>
      <c r="T15" s="62">
        <v>814.869276799</v>
      </c>
      <c r="U15" s="62">
        <v>771.9005354590001</v>
      </c>
      <c r="V15" s="62">
        <v>725.6175516070001</v>
      </c>
      <c r="W15" s="62">
        <v>782.0294621269256</v>
      </c>
      <c r="X15" s="62">
        <v>907.270406399</v>
      </c>
      <c r="Y15" s="62">
        <v>955.8364518990836</v>
      </c>
      <c r="Z15" s="62">
        <v>1200.910740344</v>
      </c>
      <c r="AA15" s="62">
        <v>1028.021242916</v>
      </c>
      <c r="AB15" s="84"/>
    </row>
    <row r="16" spans="2:28" s="59" customFormat="1" ht="15.75">
      <c r="B16" s="50" t="s">
        <v>15</v>
      </c>
      <c r="C16" s="56">
        <v>103.28713165999997</v>
      </c>
      <c r="D16" s="56">
        <v>165.65855244000005</v>
      </c>
      <c r="E16" s="56">
        <v>257.17125485</v>
      </c>
      <c r="F16" s="56">
        <v>305.0271511</v>
      </c>
      <c r="G16" s="56">
        <v>281.650284935</v>
      </c>
      <c r="H16" s="56">
        <v>298.034071628</v>
      </c>
      <c r="I16" s="56">
        <v>305.591652488</v>
      </c>
      <c r="J16" s="56">
        <v>324.196726105</v>
      </c>
      <c r="K16" s="62">
        <v>358.27463966299996</v>
      </c>
      <c r="L16" s="62">
        <v>384.020211841</v>
      </c>
      <c r="M16" s="62">
        <v>464.428112763</v>
      </c>
      <c r="N16" s="62">
        <v>622.111249</v>
      </c>
      <c r="O16" s="62">
        <v>558.320315428</v>
      </c>
      <c r="P16" s="62">
        <v>714.9056576639999</v>
      </c>
      <c r="Q16" s="62">
        <v>902.8727041609999</v>
      </c>
      <c r="R16" s="62">
        <v>1047.5865999999999</v>
      </c>
      <c r="S16" s="62">
        <v>1163.629314982</v>
      </c>
      <c r="T16" s="62">
        <v>1164.735865161</v>
      </c>
      <c r="U16" s="62">
        <v>1161.8985127180001</v>
      </c>
      <c r="V16" s="62">
        <v>1076.402360633</v>
      </c>
      <c r="W16" s="62">
        <v>1172.3693167875012</v>
      </c>
      <c r="X16" s="62">
        <v>1273.5799671539999</v>
      </c>
      <c r="Y16" s="62">
        <v>1312.7601459328798</v>
      </c>
      <c r="Z16" s="62">
        <v>1022.6867504059999</v>
      </c>
      <c r="AA16" s="62">
        <v>1362.4347306599998</v>
      </c>
      <c r="AB16" s="84"/>
    </row>
    <row r="17" spans="2:28" s="59" customFormat="1" ht="15.75">
      <c r="B17" s="49" t="s">
        <v>16</v>
      </c>
      <c r="C17" s="56">
        <v>337.70106687</v>
      </c>
      <c r="D17" s="56">
        <v>608.8113903200001</v>
      </c>
      <c r="E17" s="56">
        <v>854.33179269</v>
      </c>
      <c r="F17" s="56">
        <v>799.6383500430001</v>
      </c>
      <c r="G17" s="56">
        <v>643.8548758410001</v>
      </c>
      <c r="H17" s="56">
        <v>700.3369742520001</v>
      </c>
      <c r="I17" s="56">
        <v>770.033541293</v>
      </c>
      <c r="J17" s="56">
        <v>814.241504783</v>
      </c>
      <c r="K17" s="62">
        <v>966.9421272849999</v>
      </c>
      <c r="L17" s="62">
        <v>1179.9319999909999</v>
      </c>
      <c r="M17" s="62">
        <v>1486.882931368</v>
      </c>
      <c r="N17" s="62">
        <v>2283.707732</v>
      </c>
      <c r="O17" s="62">
        <v>1859.4511191939998</v>
      </c>
      <c r="P17" s="62">
        <v>2802.8190939050005</v>
      </c>
      <c r="Q17" s="62">
        <v>3252.432832222</v>
      </c>
      <c r="R17" s="62">
        <v>4240.842</v>
      </c>
      <c r="S17" s="62">
        <v>4399.760704669</v>
      </c>
      <c r="T17" s="62">
        <v>4313.5833848580005</v>
      </c>
      <c r="U17" s="62">
        <v>4076.0789920439997</v>
      </c>
      <c r="V17" s="62">
        <v>4009.9351598030003</v>
      </c>
      <c r="W17" s="62">
        <v>4214.742496341862</v>
      </c>
      <c r="X17" s="62">
        <v>4275.977002357</v>
      </c>
      <c r="Y17" s="62">
        <v>4170.141344530978</v>
      </c>
      <c r="Z17" s="62">
        <v>3260.370438758</v>
      </c>
      <c r="AA17" s="80">
        <v>4712.461493203</v>
      </c>
      <c r="AB17" s="84"/>
    </row>
    <row r="18" spans="2:28" s="59" customFormat="1" ht="15.75">
      <c r="B18" s="50" t="s">
        <v>17</v>
      </c>
      <c r="C18" s="56">
        <v>18.20609683</v>
      </c>
      <c r="D18" s="56">
        <v>29.785784909999997</v>
      </c>
      <c r="E18" s="56">
        <v>40.79210054</v>
      </c>
      <c r="F18" s="56">
        <v>45.87562295000001</v>
      </c>
      <c r="G18" s="56">
        <v>42.211093489999996</v>
      </c>
      <c r="H18" s="56">
        <v>45.029829248000006</v>
      </c>
      <c r="I18" s="56">
        <v>46.888443969</v>
      </c>
      <c r="J18" s="56">
        <v>51.170662235</v>
      </c>
      <c r="K18" s="62">
        <v>55.94434982399999</v>
      </c>
      <c r="L18" s="62">
        <v>63.817539563</v>
      </c>
      <c r="M18" s="62">
        <v>77.06102111799999</v>
      </c>
      <c r="N18" s="62">
        <v>103.870734</v>
      </c>
      <c r="O18" s="62">
        <v>94.03380591599999</v>
      </c>
      <c r="P18" s="62">
        <v>132.042210752</v>
      </c>
      <c r="Q18" s="62">
        <v>157.576344448</v>
      </c>
      <c r="R18" s="62">
        <v>190.0099</v>
      </c>
      <c r="S18" s="62">
        <v>209.14407337200004</v>
      </c>
      <c r="T18" s="62">
        <v>219.745846146</v>
      </c>
      <c r="U18" s="62">
        <v>201.84619172499998</v>
      </c>
      <c r="V18" s="62">
        <v>196.484442805</v>
      </c>
      <c r="W18" s="62">
        <v>214.947412368314</v>
      </c>
      <c r="X18" s="62">
        <v>235.512857981</v>
      </c>
      <c r="Y18" s="62">
        <v>246.82717625277593</v>
      </c>
      <c r="Z18" s="62">
        <v>205.730552659</v>
      </c>
      <c r="AA18" s="62">
        <v>283.39965938500006</v>
      </c>
      <c r="AB18" s="84"/>
    </row>
    <row r="19" spans="2:28" s="59" customFormat="1" ht="15.75">
      <c r="B19" s="70" t="s">
        <v>69</v>
      </c>
      <c r="C19" s="56">
        <v>34.750577320000005</v>
      </c>
      <c r="D19" s="56">
        <v>57.1605346</v>
      </c>
      <c r="E19" s="56">
        <v>97.95662964000002</v>
      </c>
      <c r="F19" s="56">
        <v>101.70478123400002</v>
      </c>
      <c r="G19" s="56">
        <v>108.66891028100001</v>
      </c>
      <c r="H19" s="56">
        <v>114.53548067799998</v>
      </c>
      <c r="I19" s="56">
        <v>126.17284982599998</v>
      </c>
      <c r="J19" s="56">
        <v>147.85040118600003</v>
      </c>
      <c r="K19" s="62">
        <v>172.56759108999998</v>
      </c>
      <c r="L19" s="62">
        <v>195.902166549</v>
      </c>
      <c r="M19" s="62">
        <v>235.724218336</v>
      </c>
      <c r="N19" s="62">
        <v>364.20182700000004</v>
      </c>
      <c r="O19" s="62">
        <v>296.730178686</v>
      </c>
      <c r="P19" s="62">
        <v>408.850856462</v>
      </c>
      <c r="Q19" s="62">
        <v>505.60573551000004</v>
      </c>
      <c r="R19" s="62">
        <v>671.8319</v>
      </c>
      <c r="S19" s="62">
        <v>726.5442713980001</v>
      </c>
      <c r="T19" s="62">
        <v>713.6350571490001</v>
      </c>
      <c r="U19" s="62">
        <v>700.513467455</v>
      </c>
      <c r="V19" s="62">
        <v>661.553373489</v>
      </c>
      <c r="W19" s="62">
        <v>689.195434548799</v>
      </c>
      <c r="X19" s="62">
        <v>808.2749354039998</v>
      </c>
      <c r="Y19" s="62">
        <v>798.8344309885102</v>
      </c>
      <c r="Z19" s="62">
        <v>613.8344785820001</v>
      </c>
      <c r="AA19" s="62">
        <v>759.1378608400001</v>
      </c>
      <c r="AB19" s="84"/>
    </row>
    <row r="20" spans="2:28" s="59" customFormat="1" ht="15.75">
      <c r="B20" s="50" t="s">
        <v>18</v>
      </c>
      <c r="C20" s="56">
        <v>23.20078232</v>
      </c>
      <c r="D20" s="56">
        <v>36.24496947</v>
      </c>
      <c r="E20" s="56">
        <v>54.14920359</v>
      </c>
      <c r="F20" s="56">
        <v>68.50205469400001</v>
      </c>
      <c r="G20" s="56">
        <v>50.301867128000005</v>
      </c>
      <c r="H20" s="56">
        <v>54.597143329000005</v>
      </c>
      <c r="I20" s="56">
        <v>50.27003906</v>
      </c>
      <c r="J20" s="56">
        <v>58.88564533099999</v>
      </c>
      <c r="K20" s="62">
        <v>69.96185919400001</v>
      </c>
      <c r="L20" s="62">
        <v>82.306860283</v>
      </c>
      <c r="M20" s="62">
        <v>106.14155114</v>
      </c>
      <c r="N20" s="62">
        <v>157.69043</v>
      </c>
      <c r="O20" s="62">
        <v>144.56114936400002</v>
      </c>
      <c r="P20" s="62">
        <v>204.304576081</v>
      </c>
      <c r="Q20" s="62">
        <v>246.93688036499998</v>
      </c>
      <c r="R20" s="62">
        <v>295.25750000000005</v>
      </c>
      <c r="S20" s="62">
        <v>355.48553824100003</v>
      </c>
      <c r="T20" s="62">
        <v>358.65217928400006</v>
      </c>
      <c r="U20" s="62">
        <v>363.716024698</v>
      </c>
      <c r="V20" s="62">
        <v>332.652344276</v>
      </c>
      <c r="W20" s="62">
        <v>325.53473204427075</v>
      </c>
      <c r="X20" s="62">
        <v>352.42855318</v>
      </c>
      <c r="Y20" s="62">
        <v>345.3059365737849</v>
      </c>
      <c r="Z20" s="62">
        <v>276.497217051</v>
      </c>
      <c r="AA20" s="62">
        <v>429.54173045799996</v>
      </c>
      <c r="AB20" s="84"/>
    </row>
    <row r="21" spans="2:28" s="59" customFormat="1" ht="15.75">
      <c r="B21" s="50" t="s">
        <v>70</v>
      </c>
      <c r="C21" s="56">
        <v>91.77032851</v>
      </c>
      <c r="D21" s="56">
        <v>215.9499644</v>
      </c>
      <c r="E21" s="56">
        <v>262.70845431</v>
      </c>
      <c r="F21" s="56">
        <v>233.00995636500002</v>
      </c>
      <c r="G21" s="56">
        <v>208.93827465799998</v>
      </c>
      <c r="H21" s="56">
        <v>240.25818308700002</v>
      </c>
      <c r="I21" s="56">
        <v>307.122190945</v>
      </c>
      <c r="J21" s="56">
        <v>324.13192784600005</v>
      </c>
      <c r="K21" s="62">
        <v>375.19747816</v>
      </c>
      <c r="L21" s="62">
        <v>425.373406642</v>
      </c>
      <c r="M21" s="62">
        <v>481.49464033799995</v>
      </c>
      <c r="N21" s="62">
        <v>603.344136</v>
      </c>
      <c r="O21" s="62">
        <v>479.99634774599997</v>
      </c>
      <c r="P21" s="62">
        <v>765.92821404</v>
      </c>
      <c r="Q21" s="62">
        <v>881.6652971669998</v>
      </c>
      <c r="R21" s="62">
        <v>1031.5767</v>
      </c>
      <c r="S21" s="62">
        <v>1092.5032216530003</v>
      </c>
      <c r="T21" s="62">
        <v>1056.251316738</v>
      </c>
      <c r="U21" s="62">
        <v>1000.4276472820002</v>
      </c>
      <c r="V21" s="62">
        <v>956.875992738</v>
      </c>
      <c r="W21" s="62">
        <v>1044.1001388559607</v>
      </c>
      <c r="X21" s="62">
        <v>1151.3688705620002</v>
      </c>
      <c r="Y21" s="62">
        <v>1059.1449902811346</v>
      </c>
      <c r="Z21" s="62">
        <v>961.2187459700001</v>
      </c>
      <c r="AA21" s="62">
        <v>1357.4176855459998</v>
      </c>
      <c r="AB21" s="84"/>
    </row>
    <row r="22" spans="2:28" s="59" customFormat="1" ht="15.75">
      <c r="B22" s="50" t="s">
        <v>19</v>
      </c>
      <c r="C22" s="56">
        <v>168.80766934</v>
      </c>
      <c r="D22" s="56">
        <v>268.89851396</v>
      </c>
      <c r="E22" s="56">
        <v>397.54311079999997</v>
      </c>
      <c r="F22" s="56">
        <v>349.14730874</v>
      </c>
      <c r="G22" s="56">
        <v>232.71747053599998</v>
      </c>
      <c r="H22" s="56">
        <v>245.065411189</v>
      </c>
      <c r="I22" s="56">
        <v>238.742846632</v>
      </c>
      <c r="J22" s="56">
        <v>230.925196709</v>
      </c>
      <c r="K22" s="62">
        <v>292.107730343</v>
      </c>
      <c r="L22" s="62">
        <v>410.916549686</v>
      </c>
      <c r="M22" s="62">
        <v>583.579755619</v>
      </c>
      <c r="N22" s="62">
        <v>1050.8972079999999</v>
      </c>
      <c r="O22" s="62">
        <v>840.1896600680001</v>
      </c>
      <c r="P22" s="62">
        <v>1286.312823263</v>
      </c>
      <c r="Q22" s="62">
        <v>1453.2502335139998</v>
      </c>
      <c r="R22" s="62">
        <v>2045.2687000000003</v>
      </c>
      <c r="S22" s="62">
        <v>2011.225872206</v>
      </c>
      <c r="T22" s="62">
        <v>1961.0607015279998</v>
      </c>
      <c r="U22" s="62">
        <v>1801.342670554</v>
      </c>
      <c r="V22" s="62">
        <v>1845.4169399809998</v>
      </c>
      <c r="W22" s="62">
        <v>1936.4018861471286</v>
      </c>
      <c r="X22" s="62">
        <v>1723.0340407830001</v>
      </c>
      <c r="Y22" s="62">
        <v>1712.3753516695874</v>
      </c>
      <c r="Z22" s="62">
        <v>1198.261776082</v>
      </c>
      <c r="AA22" s="62">
        <v>1878.1597223329995</v>
      </c>
      <c r="AB22" s="84"/>
    </row>
    <row r="23" spans="2:28" s="59" customFormat="1" ht="15.75">
      <c r="B23" s="50" t="s">
        <v>20</v>
      </c>
      <c r="C23" s="56">
        <v>0.9656125499999999</v>
      </c>
      <c r="D23" s="56">
        <v>0.7716229800000001</v>
      </c>
      <c r="E23" s="56">
        <v>1.18229381</v>
      </c>
      <c r="F23" s="56">
        <v>1.39862606</v>
      </c>
      <c r="G23" s="56">
        <v>1.017259748</v>
      </c>
      <c r="H23" s="56">
        <v>0.8509267209999999</v>
      </c>
      <c r="I23" s="56">
        <v>0.837170861</v>
      </c>
      <c r="J23" s="56">
        <v>1.277671476</v>
      </c>
      <c r="K23" s="62">
        <v>1.163118674</v>
      </c>
      <c r="L23" s="62">
        <v>1.615477268</v>
      </c>
      <c r="M23" s="62">
        <v>2.8817448169999995</v>
      </c>
      <c r="N23" s="62">
        <v>3.7033970000000003</v>
      </c>
      <c r="O23" s="62">
        <v>3.9399774140000012</v>
      </c>
      <c r="P23" s="62">
        <v>5.3804133069999995</v>
      </c>
      <c r="Q23" s="62">
        <v>7.3983412180000006</v>
      </c>
      <c r="R23" s="62">
        <v>6.8972999999999995</v>
      </c>
      <c r="S23" s="62">
        <v>4.857727798999999</v>
      </c>
      <c r="T23" s="62">
        <v>4.238284013</v>
      </c>
      <c r="U23" s="62">
        <v>8.23299033</v>
      </c>
      <c r="V23" s="62">
        <v>16.952066514000002</v>
      </c>
      <c r="W23" s="62">
        <v>4.562892377388835</v>
      </c>
      <c r="X23" s="62">
        <v>5.357744446999999</v>
      </c>
      <c r="Y23" s="62">
        <v>7.653458765184798</v>
      </c>
      <c r="Z23" s="62">
        <v>4.827668414</v>
      </c>
      <c r="AA23" s="62">
        <v>4.804834641</v>
      </c>
      <c r="AB23" s="84"/>
    </row>
    <row r="24" spans="2:32" s="74" customFormat="1" ht="15.75">
      <c r="B24" s="71" t="s">
        <v>21</v>
      </c>
      <c r="C24" s="55">
        <v>1886.5168552999999</v>
      </c>
      <c r="D24" s="55">
        <v>2296.1458113000003</v>
      </c>
      <c r="E24" s="55">
        <v>3239.1481025099997</v>
      </c>
      <c r="F24" s="55">
        <v>3481.986182308</v>
      </c>
      <c r="G24" s="55">
        <v>3586.5179924189997</v>
      </c>
      <c r="H24" s="55">
        <v>3788.383149062</v>
      </c>
      <c r="I24" s="55">
        <v>4527.368546852</v>
      </c>
      <c r="J24" s="55">
        <v>5644.3795664829995</v>
      </c>
      <c r="K24" s="64">
        <v>6913.571695533001</v>
      </c>
      <c r="L24" s="64">
        <v>8232.913319805999</v>
      </c>
      <c r="M24" s="64">
        <v>10903.825645797</v>
      </c>
      <c r="N24" s="64">
        <v>15237.590588</v>
      </c>
      <c r="O24" s="64">
        <v>10472.145443972999</v>
      </c>
      <c r="P24" s="64">
        <v>14479.183630204001</v>
      </c>
      <c r="Q24" s="64">
        <v>18434.763046055</v>
      </c>
      <c r="R24" s="64">
        <v>19484.2918</v>
      </c>
      <c r="S24" s="64">
        <v>19839.480881394004</v>
      </c>
      <c r="T24" s="64">
        <v>19462.589209883998</v>
      </c>
      <c r="U24" s="64">
        <v>16491.585360355</v>
      </c>
      <c r="V24" s="64">
        <v>15796.151334764001</v>
      </c>
      <c r="W24" s="64">
        <v>18571.69752491257</v>
      </c>
      <c r="X24" s="64">
        <v>21353.456146311</v>
      </c>
      <c r="Y24" s="64">
        <v>19911.623728474497</v>
      </c>
      <c r="Z24" s="64">
        <v>16200.692984582001</v>
      </c>
      <c r="AA24" s="64">
        <v>24993.524942335</v>
      </c>
      <c r="AB24" s="84"/>
      <c r="AF24" s="79"/>
    </row>
    <row r="25" spans="2:28" s="59" customFormat="1" ht="15.75">
      <c r="B25" s="49" t="s">
        <v>22</v>
      </c>
      <c r="C25" s="56">
        <v>334.73255772</v>
      </c>
      <c r="D25" s="56">
        <v>359.28451415999996</v>
      </c>
      <c r="E25" s="56">
        <v>655.0326954899999</v>
      </c>
      <c r="F25" s="56">
        <v>867.1630693200001</v>
      </c>
      <c r="G25" s="56">
        <v>977.365203206</v>
      </c>
      <c r="H25" s="56">
        <v>1041.10015045</v>
      </c>
      <c r="I25" s="56">
        <v>1471.911402234</v>
      </c>
      <c r="J25" s="56">
        <v>1873.0738051560002</v>
      </c>
      <c r="K25" s="62">
        <v>2461.100476222</v>
      </c>
      <c r="L25" s="62">
        <v>2942.8044499</v>
      </c>
      <c r="M25" s="62">
        <v>3812.0205030650004</v>
      </c>
      <c r="N25" s="62">
        <v>5435.274767999999</v>
      </c>
      <c r="O25" s="62">
        <v>3063.2886476520002</v>
      </c>
      <c r="P25" s="62">
        <v>4220.184521457</v>
      </c>
      <c r="Q25" s="62">
        <v>5908.1347460550005</v>
      </c>
      <c r="R25" s="62">
        <v>6058.271000000001</v>
      </c>
      <c r="S25" s="62">
        <v>6671.892384043</v>
      </c>
      <c r="T25" s="62">
        <v>5955.157169097</v>
      </c>
      <c r="U25" s="62">
        <v>3906.7844074990007</v>
      </c>
      <c r="V25" s="62">
        <v>4058.874526239</v>
      </c>
      <c r="W25" s="62">
        <v>5634.122963429486</v>
      </c>
      <c r="X25" s="62">
        <v>6834.817300085</v>
      </c>
      <c r="Y25" s="62">
        <v>5930.139905968174</v>
      </c>
      <c r="Z25" s="62">
        <v>3249.0513275390003</v>
      </c>
      <c r="AA25" s="62">
        <v>6391.131194199002</v>
      </c>
      <c r="AB25" s="84"/>
    </row>
    <row r="26" spans="1:28" s="59" customFormat="1" ht="15.75">
      <c r="A26" s="78"/>
      <c r="B26" s="50" t="s">
        <v>23</v>
      </c>
      <c r="C26" s="56">
        <v>308.71447815</v>
      </c>
      <c r="D26" s="56">
        <v>327.82723555</v>
      </c>
      <c r="E26" s="56">
        <v>616.44309716</v>
      </c>
      <c r="F26" s="56">
        <v>829.6468970900002</v>
      </c>
      <c r="G26" s="56">
        <v>931.908784877</v>
      </c>
      <c r="H26" s="56">
        <v>999.4932378919998</v>
      </c>
      <c r="I26" s="56">
        <v>1423.264156846</v>
      </c>
      <c r="J26" s="56">
        <v>1818.436203479</v>
      </c>
      <c r="K26" s="62">
        <v>2387.321458153</v>
      </c>
      <c r="L26" s="62">
        <v>2839.040176448</v>
      </c>
      <c r="M26" s="62">
        <v>3681.8284637770003</v>
      </c>
      <c r="N26" s="62">
        <v>5255.587018999999</v>
      </c>
      <c r="O26" s="62">
        <v>2908.91713143</v>
      </c>
      <c r="P26" s="62">
        <v>4000.860874122</v>
      </c>
      <c r="Q26" s="62">
        <v>5639.8124</v>
      </c>
      <c r="R26" s="62">
        <v>5773.8153</v>
      </c>
      <c r="S26" s="62">
        <v>6352.6987308180005</v>
      </c>
      <c r="T26" s="62">
        <v>5666.686555609</v>
      </c>
      <c r="U26" s="62">
        <v>3622.4875306040003</v>
      </c>
      <c r="V26" s="62">
        <v>3794.728775662</v>
      </c>
      <c r="W26" s="62">
        <v>5358.292006019783</v>
      </c>
      <c r="X26" s="62">
        <v>6508.935821221001</v>
      </c>
      <c r="Y26" s="62">
        <v>5621.218949664217</v>
      </c>
      <c r="Z26" s="62">
        <v>3012.249522757</v>
      </c>
      <c r="AA26" s="62">
        <v>6016.7396292349995</v>
      </c>
      <c r="AB26" s="84"/>
    </row>
    <row r="27" spans="2:28" s="59" customFormat="1" ht="15.75">
      <c r="B27" s="50" t="s">
        <v>27</v>
      </c>
      <c r="C27" s="56">
        <v>26.01807957000001</v>
      </c>
      <c r="D27" s="56">
        <v>31.457278609999996</v>
      </c>
      <c r="E27" s="56">
        <v>38.58959833</v>
      </c>
      <c r="F27" s="56">
        <v>37.51617223</v>
      </c>
      <c r="G27" s="56">
        <v>45.456418329</v>
      </c>
      <c r="H27" s="56">
        <v>41.60691255799999</v>
      </c>
      <c r="I27" s="56">
        <v>48.647245387999995</v>
      </c>
      <c r="J27" s="56">
        <v>54.637601677</v>
      </c>
      <c r="K27" s="62">
        <v>73.779018069</v>
      </c>
      <c r="L27" s="62">
        <v>103.76427345199998</v>
      </c>
      <c r="M27" s="62">
        <v>130.19203928800002</v>
      </c>
      <c r="N27" s="62">
        <v>179.68774899999997</v>
      </c>
      <c r="O27" s="62">
        <v>154.371516222</v>
      </c>
      <c r="P27" s="62">
        <v>219.323647335</v>
      </c>
      <c r="Q27" s="62">
        <v>264.66299062400003</v>
      </c>
      <c r="R27" s="62">
        <v>281.079</v>
      </c>
      <c r="S27" s="62">
        <v>319.193653225</v>
      </c>
      <c r="T27" s="62">
        <v>288.47061348799997</v>
      </c>
      <c r="U27" s="62">
        <v>284.233758858</v>
      </c>
      <c r="V27" s="62">
        <v>263.955340842</v>
      </c>
      <c r="W27" s="62">
        <v>275.7144515186186</v>
      </c>
      <c r="X27" s="62">
        <v>325.783996558</v>
      </c>
      <c r="Y27" s="62">
        <v>308.53072438913927</v>
      </c>
      <c r="Z27" s="62">
        <v>236.703611834</v>
      </c>
      <c r="AA27" s="62">
        <v>374.391564964</v>
      </c>
      <c r="AB27" s="84"/>
    </row>
    <row r="28" spans="2:28" s="59" customFormat="1" ht="15.75">
      <c r="B28" s="50" t="s">
        <v>28</v>
      </c>
      <c r="C28" s="57" t="s">
        <v>2</v>
      </c>
      <c r="D28" s="57" t="s">
        <v>2</v>
      </c>
      <c r="E28" s="57" t="s">
        <v>2</v>
      </c>
      <c r="F28" s="57" t="s">
        <v>2</v>
      </c>
      <c r="G28" s="57">
        <v>0</v>
      </c>
      <c r="H28" s="57">
        <v>0</v>
      </c>
      <c r="I28" s="57">
        <v>0</v>
      </c>
      <c r="J28" s="57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3.6593554310000003</v>
      </c>
      <c r="R28" s="63">
        <v>3.3767</v>
      </c>
      <c r="S28" s="63">
        <v>0</v>
      </c>
      <c r="T28" s="63">
        <v>0</v>
      </c>
      <c r="U28" s="63">
        <v>0.06311803699999999</v>
      </c>
      <c r="V28" s="63">
        <v>0.19040973500000002</v>
      </c>
      <c r="W28" s="62">
        <v>0.11650589108467102</v>
      </c>
      <c r="X28" s="62">
        <v>0.09748230599999999</v>
      </c>
      <c r="Y28" s="62">
        <v>0.3902319148182869</v>
      </c>
      <c r="Z28" s="62">
        <v>0.098192948</v>
      </c>
      <c r="AA28" s="62">
        <v>0</v>
      </c>
      <c r="AB28" s="84"/>
    </row>
    <row r="29" spans="2:28" s="59" customFormat="1" ht="15.75">
      <c r="B29" s="49" t="s">
        <v>29</v>
      </c>
      <c r="C29" s="56">
        <v>133.67335157</v>
      </c>
      <c r="D29" s="56">
        <v>157.61225248</v>
      </c>
      <c r="E29" s="56">
        <v>185.4234908</v>
      </c>
      <c r="F29" s="56">
        <v>228.04916329</v>
      </c>
      <c r="G29" s="56">
        <v>261.240770472</v>
      </c>
      <c r="H29" s="56">
        <v>280.338766288</v>
      </c>
      <c r="I29" s="56">
        <v>313.80587904099997</v>
      </c>
      <c r="J29" s="56">
        <v>404.0952938770001</v>
      </c>
      <c r="K29" s="62">
        <v>443.721290567</v>
      </c>
      <c r="L29" s="62">
        <v>494.30900391099993</v>
      </c>
      <c r="M29" s="62">
        <v>696.9640009029999</v>
      </c>
      <c r="N29" s="62">
        <v>1013.637376</v>
      </c>
      <c r="O29" s="62">
        <v>854.34395247</v>
      </c>
      <c r="P29" s="62">
        <v>972.364193276</v>
      </c>
      <c r="Q29" s="62">
        <v>1189.9757</v>
      </c>
      <c r="R29" s="62">
        <v>1396.4083</v>
      </c>
      <c r="S29" s="62">
        <v>1347.650940688</v>
      </c>
      <c r="T29" s="62">
        <v>1455.3402301350002</v>
      </c>
      <c r="U29" s="62">
        <v>1334.9411131619997</v>
      </c>
      <c r="V29" s="62">
        <v>1310.0011059869998</v>
      </c>
      <c r="W29" s="62">
        <v>1591.509922419249</v>
      </c>
      <c r="X29" s="62">
        <v>1580.90525726</v>
      </c>
      <c r="Y29" s="62">
        <v>1580.6129219405452</v>
      </c>
      <c r="Z29" s="62">
        <v>1667.0364793820002</v>
      </c>
      <c r="AA29" s="80">
        <v>2141.502091327</v>
      </c>
      <c r="AB29" s="84"/>
    </row>
    <row r="30" spans="2:28" s="59" customFormat="1" ht="15.75">
      <c r="B30" s="50" t="s">
        <v>30</v>
      </c>
      <c r="C30" s="56">
        <v>46.00174242999999</v>
      </c>
      <c r="D30" s="56">
        <v>49.48046363000001</v>
      </c>
      <c r="E30" s="56">
        <v>62.23854425000001</v>
      </c>
      <c r="F30" s="56">
        <v>88.16643112</v>
      </c>
      <c r="G30" s="56">
        <v>106.703807316</v>
      </c>
      <c r="H30" s="56">
        <v>128.552843966</v>
      </c>
      <c r="I30" s="56">
        <v>140.889528159</v>
      </c>
      <c r="J30" s="56">
        <v>170.96903846600003</v>
      </c>
      <c r="K30" s="62">
        <v>184.12093896700003</v>
      </c>
      <c r="L30" s="62">
        <v>206.67925548800002</v>
      </c>
      <c r="M30" s="62">
        <v>261.541397523</v>
      </c>
      <c r="N30" s="62">
        <v>370.862143</v>
      </c>
      <c r="O30" s="62">
        <v>393.49403546300005</v>
      </c>
      <c r="P30" s="62">
        <v>447.7939575280001</v>
      </c>
      <c r="Q30" s="62">
        <v>498.4982</v>
      </c>
      <c r="R30" s="62">
        <v>636.1822</v>
      </c>
      <c r="S30" s="62">
        <v>640.3119465</v>
      </c>
      <c r="T30" s="62">
        <v>706.279331062</v>
      </c>
      <c r="U30" s="62">
        <v>576.765054496</v>
      </c>
      <c r="V30" s="62">
        <v>622.5452556470001</v>
      </c>
      <c r="W30" s="62">
        <v>650.9801066031266</v>
      </c>
      <c r="X30" s="62">
        <v>764.169980621</v>
      </c>
      <c r="Y30" s="62">
        <v>689.4536117775779</v>
      </c>
      <c r="Z30" s="62">
        <v>714.798523681</v>
      </c>
      <c r="AA30" s="62">
        <v>962.3580481170001</v>
      </c>
      <c r="AB30" s="84"/>
    </row>
    <row r="31" spans="2:28" s="59" customFormat="1" ht="15.75">
      <c r="B31" s="50" t="s">
        <v>33</v>
      </c>
      <c r="C31" s="56">
        <v>87.67160914000002</v>
      </c>
      <c r="D31" s="56">
        <v>108.13178885</v>
      </c>
      <c r="E31" s="56">
        <v>123.18494655</v>
      </c>
      <c r="F31" s="56">
        <v>139.88273217</v>
      </c>
      <c r="G31" s="56">
        <v>154.536963156</v>
      </c>
      <c r="H31" s="56">
        <v>151.78592232199998</v>
      </c>
      <c r="I31" s="56">
        <v>172.916350882</v>
      </c>
      <c r="J31" s="56">
        <v>233.12625541099996</v>
      </c>
      <c r="K31" s="62">
        <v>259.6003516</v>
      </c>
      <c r="L31" s="62">
        <v>287.629748423</v>
      </c>
      <c r="M31" s="62">
        <v>435.42260338</v>
      </c>
      <c r="N31" s="62">
        <v>642.7752330000001</v>
      </c>
      <c r="O31" s="62">
        <v>460.8499170070001</v>
      </c>
      <c r="P31" s="62">
        <v>524.570235748</v>
      </c>
      <c r="Q31" s="62">
        <v>691.4775000000001</v>
      </c>
      <c r="R31" s="62">
        <v>760.2261000000001</v>
      </c>
      <c r="S31" s="62">
        <v>707.338994188</v>
      </c>
      <c r="T31" s="62">
        <v>749.060899073</v>
      </c>
      <c r="U31" s="62">
        <v>758.1760586659999</v>
      </c>
      <c r="V31" s="62">
        <v>687.45585034</v>
      </c>
      <c r="W31" s="62">
        <v>940.5298158161226</v>
      </c>
      <c r="X31" s="62">
        <v>816.7352766390001</v>
      </c>
      <c r="Y31" s="62">
        <v>891.1593101629672</v>
      </c>
      <c r="Z31" s="62">
        <v>952.2379557010001</v>
      </c>
      <c r="AA31" s="62">
        <v>1179.1440432099998</v>
      </c>
      <c r="AB31" s="84"/>
    </row>
    <row r="32" spans="2:28" s="59" customFormat="1" ht="15.75">
      <c r="B32" s="49" t="s">
        <v>34</v>
      </c>
      <c r="C32" s="56">
        <v>1418.1109460100001</v>
      </c>
      <c r="D32" s="56">
        <v>1779.24904466</v>
      </c>
      <c r="E32" s="56">
        <v>2398.6919162199997</v>
      </c>
      <c r="F32" s="56">
        <v>2386.773949698</v>
      </c>
      <c r="G32" s="56">
        <v>2347.912018741</v>
      </c>
      <c r="H32" s="56">
        <v>2466.944232324</v>
      </c>
      <c r="I32" s="56">
        <v>2741.651265577</v>
      </c>
      <c r="J32" s="56">
        <v>3367.21046745</v>
      </c>
      <c r="K32" s="62">
        <v>4008.7499287440005</v>
      </c>
      <c r="L32" s="62">
        <v>4795.799865995</v>
      </c>
      <c r="M32" s="62">
        <v>6394.841141829001</v>
      </c>
      <c r="N32" s="62">
        <v>8788.678444</v>
      </c>
      <c r="O32" s="62">
        <v>6554.512843851001</v>
      </c>
      <c r="P32" s="62">
        <v>9286.634915471</v>
      </c>
      <c r="Q32" s="62">
        <v>11336.6526</v>
      </c>
      <c r="R32" s="62">
        <v>12029.612500000001</v>
      </c>
      <c r="S32" s="62">
        <v>11819.937556662999</v>
      </c>
      <c r="T32" s="62">
        <v>12052.091810652</v>
      </c>
      <c r="U32" s="62">
        <v>11249.859839694001</v>
      </c>
      <c r="V32" s="62">
        <v>10427.275702538</v>
      </c>
      <c r="W32" s="62">
        <v>11346.064639063836</v>
      </c>
      <c r="X32" s="62">
        <v>12937.733588965999</v>
      </c>
      <c r="Y32" s="62">
        <v>12400.870900565777</v>
      </c>
      <c r="Z32" s="62">
        <v>11284.605177661</v>
      </c>
      <c r="AA32" s="80">
        <v>16460.891656809</v>
      </c>
      <c r="AB32" s="84"/>
    </row>
    <row r="33" spans="2:28" s="59" customFormat="1" ht="15.75">
      <c r="B33" s="50" t="s">
        <v>35</v>
      </c>
      <c r="C33" s="56">
        <v>328.65062687</v>
      </c>
      <c r="D33" s="56">
        <v>384.56818603</v>
      </c>
      <c r="E33" s="56">
        <v>490.1759353300001</v>
      </c>
      <c r="F33" s="56">
        <v>484.67393296000006</v>
      </c>
      <c r="G33" s="56">
        <v>438.03534322400003</v>
      </c>
      <c r="H33" s="56">
        <v>480.159772645</v>
      </c>
      <c r="I33" s="56">
        <v>557.675430572</v>
      </c>
      <c r="J33" s="56">
        <v>665.8513923739999</v>
      </c>
      <c r="K33" s="62">
        <v>690.271195193</v>
      </c>
      <c r="L33" s="62">
        <v>800.151726877</v>
      </c>
      <c r="M33" s="62">
        <v>1175.118937277</v>
      </c>
      <c r="N33" s="62">
        <v>1669.7010880000003</v>
      </c>
      <c r="O33" s="62">
        <v>1202.060398332</v>
      </c>
      <c r="P33" s="62">
        <v>1487.995900691</v>
      </c>
      <c r="Q33" s="62">
        <v>1957.5181000000002</v>
      </c>
      <c r="R33" s="62">
        <v>1920.5452999999998</v>
      </c>
      <c r="S33" s="62">
        <v>1984.6912513059997</v>
      </c>
      <c r="T33" s="62">
        <v>1960.3109445499997</v>
      </c>
      <c r="U33" s="62">
        <v>1881.6163305719997</v>
      </c>
      <c r="V33" s="62">
        <v>1749.3706879160002</v>
      </c>
      <c r="W33" s="62">
        <v>1972.1395965112592</v>
      </c>
      <c r="X33" s="62">
        <v>2071.072590036</v>
      </c>
      <c r="Y33" s="62">
        <v>2147.8929789335043</v>
      </c>
      <c r="Z33" s="62">
        <v>2161.0930003580006</v>
      </c>
      <c r="AA33" s="62">
        <v>2922.912353751</v>
      </c>
      <c r="AB33" s="84"/>
    </row>
    <row r="34" spans="2:28" s="59" customFormat="1" ht="15.75">
      <c r="B34" s="50" t="s">
        <v>38</v>
      </c>
      <c r="C34" s="56">
        <v>234.89647705999997</v>
      </c>
      <c r="D34" s="56">
        <v>317.56169087999996</v>
      </c>
      <c r="E34" s="56">
        <v>434.1922594400001</v>
      </c>
      <c r="F34" s="56">
        <v>417.995840856</v>
      </c>
      <c r="G34" s="56">
        <v>436.18054531399997</v>
      </c>
      <c r="H34" s="56">
        <v>498.20320875</v>
      </c>
      <c r="I34" s="56">
        <v>536.053966533</v>
      </c>
      <c r="J34" s="56">
        <v>633.4137242380001</v>
      </c>
      <c r="K34" s="62">
        <v>760.5347621970001</v>
      </c>
      <c r="L34" s="62">
        <v>828.564454366</v>
      </c>
      <c r="M34" s="62">
        <v>1081.7392173140001</v>
      </c>
      <c r="N34" s="62">
        <v>1445.9713089999998</v>
      </c>
      <c r="O34" s="62">
        <v>1110.5646025930012</v>
      </c>
      <c r="P34" s="62">
        <v>1585.5695049340015</v>
      </c>
      <c r="Q34" s="62">
        <v>1934.1774</v>
      </c>
      <c r="R34" s="62">
        <v>1933.9618</v>
      </c>
      <c r="S34" s="62">
        <v>1928.1821255880002</v>
      </c>
      <c r="T34" s="62">
        <v>1986.590275006</v>
      </c>
      <c r="U34" s="62">
        <v>1861.7142706290003</v>
      </c>
      <c r="V34" s="62">
        <v>1743.2868412140003</v>
      </c>
      <c r="W34" s="62">
        <v>1823.0540598169443</v>
      </c>
      <c r="X34" s="62">
        <v>2127.802925683</v>
      </c>
      <c r="Y34" s="62">
        <v>1995.3435086575137</v>
      </c>
      <c r="Z34" s="62">
        <v>1652.06219869</v>
      </c>
      <c r="AA34" s="62">
        <v>2299.4505720039997</v>
      </c>
      <c r="AB34" s="84"/>
    </row>
    <row r="35" spans="2:28" s="59" customFormat="1" ht="15.75">
      <c r="B35" s="50" t="s">
        <v>43</v>
      </c>
      <c r="C35" s="56">
        <v>349.66589824</v>
      </c>
      <c r="D35" s="56">
        <v>467.34823953000006</v>
      </c>
      <c r="E35" s="56">
        <v>685.14065029</v>
      </c>
      <c r="F35" s="56">
        <v>645.961543806</v>
      </c>
      <c r="G35" s="56">
        <v>615.735778231</v>
      </c>
      <c r="H35" s="56">
        <v>582.6541496399999</v>
      </c>
      <c r="I35" s="56">
        <v>652.045983648</v>
      </c>
      <c r="J35" s="56">
        <v>813.6752991290001</v>
      </c>
      <c r="K35" s="62">
        <v>1043.1469403120002</v>
      </c>
      <c r="L35" s="62">
        <v>1393.042782136</v>
      </c>
      <c r="M35" s="62">
        <v>1863.4714500740001</v>
      </c>
      <c r="N35" s="62">
        <v>2589.6148890000004</v>
      </c>
      <c r="O35" s="62">
        <v>1823.4342501409997</v>
      </c>
      <c r="P35" s="62">
        <v>2782.465955731999</v>
      </c>
      <c r="Q35" s="62">
        <v>3174.5344999999998</v>
      </c>
      <c r="R35" s="62">
        <v>3639.1486</v>
      </c>
      <c r="S35" s="62">
        <v>3267.516078339</v>
      </c>
      <c r="T35" s="62">
        <v>3476.105730725</v>
      </c>
      <c r="U35" s="62">
        <v>3180.698381019</v>
      </c>
      <c r="V35" s="62">
        <v>2912.6539799290003</v>
      </c>
      <c r="W35" s="62">
        <v>3252.084753618109</v>
      </c>
      <c r="X35" s="62">
        <v>3838.445603619</v>
      </c>
      <c r="Y35" s="62">
        <v>3616.4213523738504</v>
      </c>
      <c r="Z35" s="62">
        <v>3243.8462262819994</v>
      </c>
      <c r="AA35" s="62">
        <v>5038.729334693</v>
      </c>
      <c r="AB35" s="84"/>
    </row>
    <row r="36" spans="2:28" s="59" customFormat="1" ht="15.75">
      <c r="B36" s="50" t="s">
        <v>48</v>
      </c>
      <c r="C36" s="56">
        <v>504.89794384000004</v>
      </c>
      <c r="D36" s="56">
        <v>609.77092822</v>
      </c>
      <c r="E36" s="56">
        <v>789.1830711599997</v>
      </c>
      <c r="F36" s="56">
        <v>838.1426320759999</v>
      </c>
      <c r="G36" s="56">
        <v>857.9603519720001</v>
      </c>
      <c r="H36" s="56">
        <v>905.927101289</v>
      </c>
      <c r="I36" s="56">
        <v>995.875884824</v>
      </c>
      <c r="J36" s="56">
        <v>1254.270051709</v>
      </c>
      <c r="K36" s="62">
        <v>1514.7970310419998</v>
      </c>
      <c r="L36" s="62">
        <v>1774.0409026160003</v>
      </c>
      <c r="M36" s="62">
        <v>2274.5115371639995</v>
      </c>
      <c r="N36" s="62">
        <v>3083.3911580000004</v>
      </c>
      <c r="O36" s="62">
        <v>2418.4535927849997</v>
      </c>
      <c r="P36" s="62">
        <v>3430.6035541139995</v>
      </c>
      <c r="Q36" s="62">
        <v>4270.4226</v>
      </c>
      <c r="R36" s="62">
        <v>4535.956799999999</v>
      </c>
      <c r="S36" s="62">
        <v>4639.548101429999</v>
      </c>
      <c r="T36" s="62">
        <v>4629.084860370999</v>
      </c>
      <c r="U36" s="62">
        <v>4325.8308574739995</v>
      </c>
      <c r="V36" s="62">
        <v>4021.9641934790006</v>
      </c>
      <c r="W36" s="62">
        <v>4298.786229117524</v>
      </c>
      <c r="X36" s="62">
        <v>4900.4124696280005</v>
      </c>
      <c r="Y36" s="62">
        <v>4641.21306060091</v>
      </c>
      <c r="Z36" s="62">
        <v>4227.603752331</v>
      </c>
      <c r="AA36" s="62">
        <v>6199.799396361</v>
      </c>
      <c r="AB36" s="84"/>
    </row>
    <row r="37" spans="2:28" s="74" customFormat="1" ht="15.75">
      <c r="B37" s="72" t="s">
        <v>51</v>
      </c>
      <c r="C37" s="55">
        <v>1234.7386152</v>
      </c>
      <c r="D37" s="55">
        <v>1803.9737445299997</v>
      </c>
      <c r="E37" s="55">
        <v>2548.9845381699997</v>
      </c>
      <c r="F37" s="55">
        <v>2936.649893549</v>
      </c>
      <c r="G37" s="55">
        <v>2004.0634345350002</v>
      </c>
      <c r="H37" s="55">
        <v>1925.6566007650001</v>
      </c>
      <c r="I37" s="55">
        <v>2064.292721922</v>
      </c>
      <c r="J37" s="55">
        <v>2469.622788457</v>
      </c>
      <c r="K37" s="64">
        <v>3235.063566064</v>
      </c>
      <c r="L37" s="64">
        <v>4388.503358563</v>
      </c>
      <c r="M37" s="64">
        <v>6248.097561023</v>
      </c>
      <c r="N37" s="64">
        <v>9943.513678999996</v>
      </c>
      <c r="O37" s="64">
        <v>7287.317445476999</v>
      </c>
      <c r="P37" s="64">
        <v>9746.335185706</v>
      </c>
      <c r="Q37" s="64">
        <v>12426.741635952001</v>
      </c>
      <c r="R37" s="64">
        <v>14199.330999999996</v>
      </c>
      <c r="S37" s="64">
        <v>14486.899766256998</v>
      </c>
      <c r="T37" s="64">
        <v>13665.765374333998</v>
      </c>
      <c r="U37" s="64">
        <v>12697.041532064999</v>
      </c>
      <c r="V37" s="64">
        <v>11687.510633863</v>
      </c>
      <c r="W37" s="64">
        <v>11761.186966117837</v>
      </c>
      <c r="X37" s="64">
        <v>12103.375639198</v>
      </c>
      <c r="Y37" s="64">
        <v>12789.549720525896</v>
      </c>
      <c r="Z37" s="64">
        <v>10953.038119318</v>
      </c>
      <c r="AA37" s="64">
        <v>15182.139268854</v>
      </c>
      <c r="AB37" s="84"/>
    </row>
    <row r="38" spans="2:28" s="59" customFormat="1" ht="15.75">
      <c r="B38" s="49" t="s">
        <v>52</v>
      </c>
      <c r="C38" s="56">
        <v>80.9362554</v>
      </c>
      <c r="D38" s="56">
        <v>135.21688953</v>
      </c>
      <c r="E38" s="56">
        <v>249.30802425999997</v>
      </c>
      <c r="F38" s="56">
        <v>281.619116368</v>
      </c>
      <c r="G38" s="56">
        <v>193.388382741</v>
      </c>
      <c r="H38" s="56">
        <v>305.37984582599995</v>
      </c>
      <c r="I38" s="56">
        <v>223.379849403</v>
      </c>
      <c r="J38" s="56">
        <v>216.77705342300004</v>
      </c>
      <c r="K38" s="62">
        <v>346.5093335760001</v>
      </c>
      <c r="L38" s="62">
        <v>527.811758636</v>
      </c>
      <c r="M38" s="62">
        <v>659.424885066</v>
      </c>
      <c r="N38" s="62">
        <v>1469.922916</v>
      </c>
      <c r="O38" s="62">
        <v>939.865638665</v>
      </c>
      <c r="P38" s="62">
        <v>1213.405275106</v>
      </c>
      <c r="Q38" s="62">
        <v>1605.9202</v>
      </c>
      <c r="R38" s="62">
        <v>1664.9365</v>
      </c>
      <c r="S38" s="62">
        <v>1615.6566176170002</v>
      </c>
      <c r="T38" s="62">
        <v>1580.453053241</v>
      </c>
      <c r="U38" s="62">
        <v>1561.475589492</v>
      </c>
      <c r="V38" s="62">
        <v>1213.4833041269999</v>
      </c>
      <c r="W38" s="78">
        <v>1162.3091729103219</v>
      </c>
      <c r="X38" s="78">
        <v>1312.8038229790002</v>
      </c>
      <c r="Y38" s="78">
        <v>1437.2954884706398</v>
      </c>
      <c r="Z38" s="78">
        <v>1209.8374314920002</v>
      </c>
      <c r="AA38" s="78">
        <v>1883.1953825300002</v>
      </c>
      <c r="AB38" s="84"/>
    </row>
    <row r="39" spans="2:28" s="59" customFormat="1" ht="15.75">
      <c r="B39" s="49" t="s">
        <v>56</v>
      </c>
      <c r="C39" s="56">
        <v>42.45133728</v>
      </c>
      <c r="D39" s="56">
        <v>33.55957144</v>
      </c>
      <c r="E39" s="56">
        <v>41.22465185</v>
      </c>
      <c r="F39" s="56">
        <v>30.082854232000003</v>
      </c>
      <c r="G39" s="56">
        <v>22.266316648000004</v>
      </c>
      <c r="H39" s="56">
        <v>22.031749864</v>
      </c>
      <c r="I39" s="56">
        <v>18.175147839000005</v>
      </c>
      <c r="J39" s="56">
        <v>31.492318718</v>
      </c>
      <c r="K39" s="62">
        <v>40.89490242299999</v>
      </c>
      <c r="L39" s="62">
        <v>33.45391108199999</v>
      </c>
      <c r="M39" s="62">
        <v>55.180675560000005</v>
      </c>
      <c r="N39" s="62">
        <v>100.19586200000002</v>
      </c>
      <c r="O39" s="62">
        <v>76.214424542</v>
      </c>
      <c r="P39" s="62">
        <v>85.347367851</v>
      </c>
      <c r="Q39" s="62">
        <v>116.560370901</v>
      </c>
      <c r="R39" s="62">
        <v>145.4681</v>
      </c>
      <c r="S39" s="62">
        <v>137.41004906999999</v>
      </c>
      <c r="T39" s="62">
        <v>148.57953037</v>
      </c>
      <c r="U39" s="62">
        <v>168.27677353500002</v>
      </c>
      <c r="V39" s="62">
        <v>150.573565493</v>
      </c>
      <c r="W39" s="62">
        <v>149.3728741492888</v>
      </c>
      <c r="X39" s="62">
        <v>156.387159694</v>
      </c>
      <c r="Y39" s="62">
        <v>158.31295374008175</v>
      </c>
      <c r="Z39" s="62">
        <v>160.96590578899998</v>
      </c>
      <c r="AA39" s="62">
        <v>203.39557275200002</v>
      </c>
      <c r="AB39" s="84"/>
    </row>
    <row r="40" spans="2:28" s="59" customFormat="1" ht="15.75">
      <c r="B40" s="49" t="s">
        <v>59</v>
      </c>
      <c r="C40" s="56">
        <v>742.90377123</v>
      </c>
      <c r="D40" s="56">
        <v>1043.56729385</v>
      </c>
      <c r="E40" s="56">
        <v>1547.7683518000001</v>
      </c>
      <c r="F40" s="56">
        <v>2089.4297301449997</v>
      </c>
      <c r="G40" s="56">
        <v>1396.655005122</v>
      </c>
      <c r="H40" s="56">
        <v>1257.292647198</v>
      </c>
      <c r="I40" s="56">
        <v>1464.471456118</v>
      </c>
      <c r="J40" s="56">
        <v>1707.1032382409999</v>
      </c>
      <c r="K40" s="62">
        <v>2181.7018402840004</v>
      </c>
      <c r="L40" s="62">
        <v>2902.965466165</v>
      </c>
      <c r="M40" s="62">
        <v>4185.77983754</v>
      </c>
      <c r="N40" s="62">
        <v>6127.261174</v>
      </c>
      <c r="O40" s="62">
        <v>4745.6455343299995</v>
      </c>
      <c r="P40" s="62">
        <v>5908.160551760002</v>
      </c>
      <c r="Q40" s="62">
        <v>7714.041602346</v>
      </c>
      <c r="R40" s="62">
        <v>8640.713</v>
      </c>
      <c r="S40" s="62">
        <v>8785.911956135</v>
      </c>
      <c r="T40" s="62">
        <v>9148.971529711001</v>
      </c>
      <c r="U40" s="62">
        <v>8286.660067582</v>
      </c>
      <c r="V40" s="62">
        <v>7633.3828814729995</v>
      </c>
      <c r="W40" s="62">
        <v>7625.415462492632</v>
      </c>
      <c r="X40" s="62">
        <v>7605.111451575</v>
      </c>
      <c r="Y40" s="62">
        <v>8039.636813473122</v>
      </c>
      <c r="Z40" s="62">
        <v>7380.840670751001</v>
      </c>
      <c r="AA40" s="62">
        <v>9529.182082881</v>
      </c>
      <c r="AB40" s="84"/>
    </row>
    <row r="41" spans="2:28" s="59" customFormat="1" ht="15.75">
      <c r="B41" s="49" t="s">
        <v>64</v>
      </c>
      <c r="C41" s="56">
        <v>368.44725128999994</v>
      </c>
      <c r="D41" s="56">
        <v>591.62998971</v>
      </c>
      <c r="E41" s="56">
        <v>710.68351026</v>
      </c>
      <c r="F41" s="56">
        <v>535.518192804</v>
      </c>
      <c r="G41" s="56">
        <v>391.753730024</v>
      </c>
      <c r="H41" s="56">
        <v>340.952357877</v>
      </c>
      <c r="I41" s="56">
        <v>358.266268562</v>
      </c>
      <c r="J41" s="56">
        <v>514.250178075</v>
      </c>
      <c r="K41" s="62">
        <v>665.9574897809999</v>
      </c>
      <c r="L41" s="62">
        <v>924.2722226799999</v>
      </c>
      <c r="M41" s="62">
        <v>1347.7121628569998</v>
      </c>
      <c r="N41" s="62">
        <v>2246.1337270000004</v>
      </c>
      <c r="O41" s="62">
        <v>1525.59184794</v>
      </c>
      <c r="P41" s="62">
        <v>2539.421990989</v>
      </c>
      <c r="Q41" s="62">
        <v>2990.219462705</v>
      </c>
      <c r="R41" s="62">
        <v>3748.2134</v>
      </c>
      <c r="S41" s="62">
        <v>3947.921143434999</v>
      </c>
      <c r="T41" s="62">
        <v>2787.761261012</v>
      </c>
      <c r="U41" s="62">
        <v>2680.629101456</v>
      </c>
      <c r="V41" s="62">
        <v>2690.0708827700005</v>
      </c>
      <c r="W41" s="62">
        <v>2824.089456565595</v>
      </c>
      <c r="X41" s="62">
        <v>3029.07320495</v>
      </c>
      <c r="Y41" s="62">
        <v>3154.3044648420528</v>
      </c>
      <c r="Z41" s="62">
        <v>2201.3941112859998</v>
      </c>
      <c r="AA41" s="62">
        <v>3566.366230691</v>
      </c>
      <c r="AB41" s="84"/>
    </row>
    <row r="42" spans="2:28" s="59" customFormat="1" ht="15.75" hidden="1">
      <c r="B42" s="50" t="s">
        <v>65</v>
      </c>
      <c r="C42" s="56">
        <v>168.41945968000002</v>
      </c>
      <c r="D42" s="56">
        <v>224.58114815000002</v>
      </c>
      <c r="E42" s="56">
        <v>262.95517658000006</v>
      </c>
      <c r="F42" s="56">
        <v>249.673262044</v>
      </c>
      <c r="G42" s="56">
        <v>223.076922985</v>
      </c>
      <c r="H42" s="56">
        <v>220.61943852700003</v>
      </c>
      <c r="I42" s="56">
        <v>241.266147857</v>
      </c>
      <c r="J42" s="56">
        <v>272.41144464</v>
      </c>
      <c r="K42" s="62">
        <v>345.18049360799995</v>
      </c>
      <c r="L42" s="62">
        <v>407.65606992799997</v>
      </c>
      <c r="M42" s="62">
        <v>537.168647243</v>
      </c>
      <c r="N42" s="62">
        <v>723.2407440000002</v>
      </c>
      <c r="O42" s="62">
        <v>624.9595604149999</v>
      </c>
      <c r="P42" s="62">
        <v>839.88303405</v>
      </c>
      <c r="Q42" s="62">
        <v>1004.6920443859999</v>
      </c>
      <c r="R42" s="62">
        <v>1174.5994</v>
      </c>
      <c r="S42" s="62">
        <v>1195.9264136809998</v>
      </c>
      <c r="T42" s="62">
        <v>1100.672533524</v>
      </c>
      <c r="U42" s="62">
        <v>1125.6389011640001</v>
      </c>
      <c r="V42" s="62">
        <v>1040.082264333</v>
      </c>
      <c r="W42" s="62">
        <v>1144.3146500292546</v>
      </c>
      <c r="X42" s="62">
        <v>1302.5593729912466</v>
      </c>
      <c r="Y42" s="62">
        <v>1286.3011170319905</v>
      </c>
      <c r="Z42" s="62">
        <v>1078.3443368872477</v>
      </c>
      <c r="AA42" s="62"/>
      <c r="AB42" s="84"/>
    </row>
    <row r="43" spans="2:28" s="59" customFormat="1" ht="15.75" hidden="1">
      <c r="B43" s="50" t="s">
        <v>66</v>
      </c>
      <c r="C43" s="56">
        <v>194.63813795000002</v>
      </c>
      <c r="D43" s="56">
        <v>352.38724278999996</v>
      </c>
      <c r="E43" s="56">
        <v>440.6637675600001</v>
      </c>
      <c r="F43" s="56">
        <v>274.89805438</v>
      </c>
      <c r="G43" s="56">
        <v>158.94289066599998</v>
      </c>
      <c r="H43" s="56">
        <v>110.62346098999998</v>
      </c>
      <c r="I43" s="56">
        <v>106.680923187</v>
      </c>
      <c r="J43" s="56">
        <v>228.898362016</v>
      </c>
      <c r="K43" s="62">
        <v>307.742268829</v>
      </c>
      <c r="L43" s="62">
        <v>498.500708932</v>
      </c>
      <c r="M43" s="62">
        <v>788.2455217849999</v>
      </c>
      <c r="N43" s="62">
        <v>1486.6259660000003</v>
      </c>
      <c r="O43" s="62">
        <v>855.335535291</v>
      </c>
      <c r="P43" s="62">
        <v>1648.1725727970002</v>
      </c>
      <c r="Q43" s="62">
        <v>1936.1579555250003</v>
      </c>
      <c r="R43" s="62">
        <v>2516.0164</v>
      </c>
      <c r="S43" s="62">
        <v>2690.897599326</v>
      </c>
      <c r="T43" s="62">
        <v>1632.965475247</v>
      </c>
      <c r="U43" s="62">
        <v>1510.0809006040001</v>
      </c>
      <c r="V43" s="62">
        <v>1602.8370133520002</v>
      </c>
      <c r="W43" s="62">
        <v>1629.5019079680594</v>
      </c>
      <c r="X43" s="62">
        <v>1676.666391222086</v>
      </c>
      <c r="Y43" s="62">
        <v>1812.2808063070636</v>
      </c>
      <c r="Z43" s="62">
        <v>1075.541503072901</v>
      </c>
      <c r="AA43" s="62"/>
      <c r="AB43" s="84"/>
    </row>
    <row r="44" spans="2:28" s="59" customFormat="1" ht="15.75" hidden="1">
      <c r="B44" s="50" t="s">
        <v>67</v>
      </c>
      <c r="C44" s="56">
        <v>5.389653660000001</v>
      </c>
      <c r="D44" s="56">
        <v>14.66159877</v>
      </c>
      <c r="E44" s="56">
        <v>7.064566119999999</v>
      </c>
      <c r="F44" s="56">
        <v>10.946876379999999</v>
      </c>
      <c r="G44" s="56">
        <v>9.733916373</v>
      </c>
      <c r="H44" s="56">
        <v>9.709458360000001</v>
      </c>
      <c r="I44" s="56">
        <v>10.319197518000001</v>
      </c>
      <c r="J44" s="56">
        <v>12.940371419000002</v>
      </c>
      <c r="K44" s="62">
        <v>13.091468335999998</v>
      </c>
      <c r="L44" s="62">
        <v>18.11544382</v>
      </c>
      <c r="M44" s="62">
        <v>22.297993829000003</v>
      </c>
      <c r="N44" s="62">
        <v>36.267017</v>
      </c>
      <c r="O44" s="62">
        <v>45.296752233999996</v>
      </c>
      <c r="P44" s="62">
        <v>51.366384142</v>
      </c>
      <c r="Q44" s="62">
        <v>49.36946279400001</v>
      </c>
      <c r="R44" s="62">
        <v>57.5976</v>
      </c>
      <c r="S44" s="62">
        <v>61.09713042799999</v>
      </c>
      <c r="T44" s="62">
        <v>54.123252240999996</v>
      </c>
      <c r="U44" s="62">
        <v>44.909299688</v>
      </c>
      <c r="V44" s="62">
        <v>47.15160508499999</v>
      </c>
      <c r="W44" s="62">
        <v>50.27289856828108</v>
      </c>
      <c r="X44" s="62">
        <v>49.84744073666772</v>
      </c>
      <c r="Y44" s="62">
        <v>55.722541502998965</v>
      </c>
      <c r="Z44" s="62">
        <v>47.50827132585138</v>
      </c>
      <c r="AA44" s="62"/>
      <c r="AB44" s="84"/>
    </row>
    <row r="45" spans="2:28" s="59" customFormat="1" ht="15.75">
      <c r="B45" s="73" t="s">
        <v>68</v>
      </c>
      <c r="C45" s="58">
        <v>3.2617731699999997</v>
      </c>
      <c r="D45" s="58">
        <v>1.11301265</v>
      </c>
      <c r="E45" s="58">
        <v>3.6932451</v>
      </c>
      <c r="F45" s="58">
        <v>4.01148695</v>
      </c>
      <c r="G45" s="58">
        <v>3.11645845</v>
      </c>
      <c r="H45" s="58">
        <v>5.132910125</v>
      </c>
      <c r="I45" s="58">
        <v>7.164599149000001</v>
      </c>
      <c r="J45" s="58">
        <v>0.771234326</v>
      </c>
      <c r="K45" s="65">
        <v>2.292771313</v>
      </c>
      <c r="L45" s="65">
        <v>7.20157462</v>
      </c>
      <c r="M45" s="65">
        <v>29.802941960000002</v>
      </c>
      <c r="N45" s="65">
        <v>35.922424</v>
      </c>
      <c r="O45" s="65">
        <v>14.653656664000001</v>
      </c>
      <c r="P45" s="65">
        <v>4.293187438</v>
      </c>
      <c r="Q45" s="65">
        <v>30.999083653</v>
      </c>
      <c r="R45" s="65">
        <v>15.5498</v>
      </c>
      <c r="S45" s="65">
        <v>18.434135294</v>
      </c>
      <c r="T45" s="65">
        <v>35.515903995</v>
      </c>
      <c r="U45" s="65">
        <v>11.460648318999999</v>
      </c>
      <c r="V45" s="65">
        <v>3.8242057010000003</v>
      </c>
      <c r="W45" s="65">
        <v>18.517968410250774</v>
      </c>
      <c r="X45" s="65">
        <v>20.785533054</v>
      </c>
      <c r="Y45" s="65">
        <v>6.92270713367202</v>
      </c>
      <c r="Z45" s="65">
        <v>10.447822497</v>
      </c>
      <c r="AA45" s="65">
        <v>29.028333636</v>
      </c>
      <c r="AB45" s="84"/>
    </row>
    <row r="46" s="59" customFormat="1" ht="17.25" customHeight="1">
      <c r="B46" s="77" t="s">
        <v>89</v>
      </c>
    </row>
    <row r="47" ht="15.75">
      <c r="B47" s="47" t="s">
        <v>87</v>
      </c>
    </row>
  </sheetData>
  <sheetProtection/>
  <mergeCells count="3">
    <mergeCell ref="B4:E4"/>
    <mergeCell ref="B2:V2"/>
    <mergeCell ref="B3:V3"/>
  </mergeCells>
  <printOptions horizontalCentered="1" verticalCentered="1"/>
  <pageMargins left="0.75" right="0.75" top="1" bottom="1" header="0" footer="0"/>
  <pageSetup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43"/>
  <sheetViews>
    <sheetView showGridLines="0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21" sqref="AA21"/>
    </sheetView>
  </sheetViews>
  <sheetFormatPr defaultColWidth="11.421875" defaultRowHeight="12.75"/>
  <cols>
    <col min="1" max="1" width="11.421875" style="47" customWidth="1"/>
    <col min="2" max="2" width="59.140625" style="47" customWidth="1"/>
    <col min="3" max="3" width="12.00390625" style="47" hidden="1" customWidth="1"/>
    <col min="4" max="11" width="13.140625" style="47" hidden="1" customWidth="1"/>
    <col min="12" max="20" width="13.140625" style="47" customWidth="1"/>
    <col min="21" max="21" width="16.140625" style="47" customWidth="1"/>
    <col min="22" max="22" width="17.140625" style="47" customWidth="1"/>
    <col min="23" max="23" width="17.00390625" style="47" customWidth="1"/>
    <col min="24" max="24" width="14.28125" style="47" customWidth="1"/>
    <col min="25" max="26" width="13.140625" style="47" customWidth="1"/>
    <col min="27" max="27" width="17.57421875" style="47" customWidth="1"/>
    <col min="28" max="28" width="18.8515625" style="47" customWidth="1"/>
    <col min="29" max="29" width="15.57421875" style="47" customWidth="1"/>
    <col min="30" max="30" width="11.421875" style="47" customWidth="1"/>
    <col min="31" max="31" width="19.28125" style="47" customWidth="1"/>
    <col min="32" max="33" width="15.57421875" style="47" customWidth="1"/>
    <col min="34" max="34" width="14.421875" style="47" customWidth="1"/>
    <col min="35" max="35" width="24.8515625" style="47" customWidth="1"/>
    <col min="36" max="36" width="15.00390625" style="47" customWidth="1"/>
    <col min="37" max="37" width="13.57421875" style="47" customWidth="1"/>
    <col min="38" max="38" width="18.421875" style="47" customWidth="1"/>
    <col min="39" max="39" width="15.421875" style="47" customWidth="1"/>
    <col min="40" max="40" width="18.57421875" style="47" customWidth="1"/>
    <col min="41" max="41" width="14.28125" style="47" customWidth="1"/>
    <col min="42" max="42" width="14.140625" style="47" customWidth="1"/>
    <col min="43" max="43" width="21.57421875" style="47" customWidth="1"/>
    <col min="44" max="44" width="14.8515625" style="47" customWidth="1"/>
    <col min="45" max="45" width="12.7109375" style="47" customWidth="1"/>
    <col min="46" max="46" width="18.28125" style="47" customWidth="1"/>
    <col min="47" max="47" width="17.421875" style="47" customWidth="1"/>
    <col min="48" max="48" width="13.00390625" style="47" customWidth="1"/>
    <col min="49" max="49" width="18.8515625" style="47" customWidth="1"/>
    <col min="50" max="50" width="15.00390625" style="47" customWidth="1"/>
    <col min="51" max="51" width="13.7109375" style="47" customWidth="1"/>
    <col min="52" max="52" width="13.00390625" style="47" customWidth="1"/>
    <col min="53" max="53" width="12.421875" style="47" customWidth="1"/>
    <col min="54" max="54" width="17.8515625" style="47" customWidth="1"/>
    <col min="55" max="55" width="15.28125" style="47" customWidth="1"/>
    <col min="56" max="56" width="12.7109375" style="47" customWidth="1"/>
    <col min="57" max="57" width="17.28125" style="47" customWidth="1"/>
    <col min="58" max="58" width="14.140625" style="47" customWidth="1"/>
    <col min="59" max="59" width="18.7109375" style="47" customWidth="1"/>
    <col min="60" max="60" width="18.8515625" style="47" customWidth="1"/>
    <col min="61" max="61" width="18.00390625" style="47" customWidth="1"/>
    <col min="62" max="62" width="15.00390625" style="47" customWidth="1"/>
    <col min="63" max="63" width="18.7109375" style="47" customWidth="1"/>
    <col min="64" max="64" width="15.28125" style="47" customWidth="1"/>
    <col min="65" max="65" width="18.140625" style="47" customWidth="1"/>
    <col min="66" max="67" width="16.00390625" style="47" customWidth="1"/>
    <col min="68" max="68" width="14.8515625" style="47" customWidth="1"/>
    <col min="69" max="69" width="15.00390625" style="47" customWidth="1"/>
    <col min="70" max="72" width="16.00390625" style="47" customWidth="1"/>
    <col min="73" max="73" width="13.57421875" style="47" customWidth="1"/>
    <col min="74" max="74" width="14.28125" style="47" customWidth="1"/>
    <col min="75" max="75" width="15.57421875" style="47" customWidth="1"/>
    <col min="76" max="76" width="15.421875" style="47" customWidth="1"/>
    <col min="77" max="77" width="15.28125" style="47" customWidth="1"/>
    <col min="78" max="78" width="14.8515625" style="47" customWidth="1"/>
    <col min="79" max="79" width="14.28125" style="47" customWidth="1"/>
    <col min="80" max="16384" width="11.421875" style="47" customWidth="1"/>
  </cols>
  <sheetData>
    <row r="2" spans="2:43" ht="23.25">
      <c r="B2" s="86" t="s">
        <v>91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2:43" ht="15.75">
      <c r="B3" s="87" t="s">
        <v>90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</row>
    <row r="4" spans="2:43" s="61" customFormat="1" ht="15.75">
      <c r="B4" s="85"/>
      <c r="C4" s="85"/>
      <c r="D4" s="85"/>
      <c r="E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26" s="59" customFormat="1" ht="34.5" customHeight="1">
      <c r="B5" s="53" t="s">
        <v>3</v>
      </c>
      <c r="C5" s="60">
        <v>1994</v>
      </c>
      <c r="D5" s="60">
        <v>1995</v>
      </c>
      <c r="E5" s="60">
        <v>1997</v>
      </c>
      <c r="F5" s="60">
        <v>2001</v>
      </c>
      <c r="G5" s="51">
        <v>2002</v>
      </c>
      <c r="H5" s="51">
        <v>2003</v>
      </c>
      <c r="I5" s="51">
        <v>2004</v>
      </c>
      <c r="J5" s="51">
        <v>2005</v>
      </c>
      <c r="K5" s="51">
        <v>2006</v>
      </c>
      <c r="L5" s="51">
        <v>2007</v>
      </c>
      <c r="M5" s="51">
        <v>2008</v>
      </c>
      <c r="N5" s="51">
        <v>2009</v>
      </c>
      <c r="O5" s="51">
        <v>2010</v>
      </c>
      <c r="P5" s="51">
        <v>2011</v>
      </c>
      <c r="Q5" s="51">
        <v>2012</v>
      </c>
      <c r="R5" s="51">
        <v>2013</v>
      </c>
      <c r="S5" s="52">
        <v>2014</v>
      </c>
      <c r="T5" s="52">
        <v>2015</v>
      </c>
      <c r="U5" s="52">
        <v>2016</v>
      </c>
      <c r="V5" s="52">
        <v>2017</v>
      </c>
      <c r="W5" s="52">
        <v>2018</v>
      </c>
      <c r="X5" s="52">
        <v>2019</v>
      </c>
      <c r="Y5" s="52">
        <v>2020</v>
      </c>
      <c r="Z5" s="52">
        <v>2021</v>
      </c>
    </row>
    <row r="6" spans="2:21" s="68" customFormat="1" ht="15.7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6" s="59" customFormat="1" ht="18" customHeight="1">
      <c r="B7" s="54" t="s">
        <v>1</v>
      </c>
      <c r="C7" s="64">
        <f>+M_Mills_Anual!D7/M_Mills_Anual!C7*100-100</f>
        <v>35.05720934601669</v>
      </c>
      <c r="D7" s="64">
        <f>+M_Mills_Anual!E7/M_Mills_Anual!D7*100-100</f>
        <v>39.540907521312846</v>
      </c>
      <c r="E7" s="64">
        <f>+M_Mills_Anual!F7/M_Mills_Anual!E7*100-100</f>
        <v>10.077056540842719</v>
      </c>
      <c r="F7" s="64">
        <f>+M_Mills_Anual!G7/M_Mills_Anual!F7*100-100</f>
        <v>-13.392167279445246</v>
      </c>
      <c r="G7" s="64">
        <f>+M_Mills_Anual!H7/M_Mills_Anual!G7*100-100</f>
        <v>3.026384206552919</v>
      </c>
      <c r="H7" s="64">
        <f>+M_Mills_Anual!I7/M_Mills_Anual!H7*100-100</f>
        <v>12.933020380474701</v>
      </c>
      <c r="I7" s="64">
        <f>+M_Mills_Anual!J7/M_Mills_Anual!I7*100-100</f>
        <v>20.07541740979005</v>
      </c>
      <c r="J7" s="64">
        <f>+M_Mills_Anual!K7/M_Mills_Anual!J7*100-100</f>
        <v>23.631938791525258</v>
      </c>
      <c r="K7" s="64">
        <f>+M_Mills_Anual!L7/M_Mills_Anual!K7*100-100</f>
        <v>22.495939833377037</v>
      </c>
      <c r="L7" s="64">
        <f>+M_Mills_Anual!M7/M_Mills_Anual!L7*100-100</f>
        <v>33.73531337267522</v>
      </c>
      <c r="M7" s="64">
        <f>+M_Mills_Anual!N7/M_Mills_Anual!M7*100-100</f>
        <v>46.13418956467842</v>
      </c>
      <c r="N7" s="64">
        <f>+M_Mills_Anual!O7/M_Mills_Anual!N7*100-100</f>
        <v>-27.039674900572493</v>
      </c>
      <c r="O7" s="64">
        <f>+M_Mills_Anual!P7/M_Mills_Anual!O7*100-100</f>
        <v>37.2728089494569</v>
      </c>
      <c r="P7" s="64">
        <f>+M_Mills_Anual!Q7/M_Mills_Anual!P7*100-100</f>
        <v>25.917132035988047</v>
      </c>
      <c r="Q7" s="64">
        <f>+M_Mills_Anual!R7/M_Mills_Anual!Q7*100-100</f>
        <v>11.780733526204841</v>
      </c>
      <c r="R7" s="64">
        <f>+M_Mills_Anual!S7/M_Mills_Anual!R7*100-100</f>
        <v>2.7181550887538606</v>
      </c>
      <c r="S7" s="64">
        <f>+M_Mills_Anual!T7/M_Mills_Anual!S7*100-100</f>
        <v>-2.5379820434669966</v>
      </c>
      <c r="T7" s="64">
        <f>+M_Mills_Anual!U7/M_Mills_Anual!T7*100-100</f>
        <v>-9.792444930454238</v>
      </c>
      <c r="U7" s="64">
        <f>+M_Mills_Anual!V7/M_Mills_Anual!U7*100-100</f>
        <v>-5.007778865085498</v>
      </c>
      <c r="V7" s="64">
        <f>+M_Mills_Anual!W7/M_Mills_Anual!V7*100-100</f>
        <v>10.040249601976939</v>
      </c>
      <c r="W7" s="64">
        <f>+M_Mills_Anual!X7/M_Mills_Anual!W7*100-100</f>
        <v>8.443067031243089</v>
      </c>
      <c r="X7" s="64">
        <f>+M_Mills_Anual!Y7/M_Mills_Anual!X7*100-100</f>
        <v>-1.8196865274048406</v>
      </c>
      <c r="Y7" s="64">
        <f>+M_Mills_Anual!Z7/M_Mills_Anual!Y7*100-100</f>
        <v>-14.857824425587324</v>
      </c>
      <c r="Z7" s="64">
        <f>+M_Mills_Anual!AA7/M_Mills_Anual!Z7*100-100</f>
        <v>41.90775331686825</v>
      </c>
    </row>
    <row r="8" spans="2:21" s="59" customFormat="1" ht="12.75" customHeight="1">
      <c r="B8" s="49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2:26" s="74" customFormat="1" ht="19.5" customHeight="1">
      <c r="B9" s="71" t="s">
        <v>7</v>
      </c>
      <c r="C9" s="64">
        <f>+M_Mills_Anual!D9/M_Mills_Anual!C9*100-100</f>
        <v>48.24701787108046</v>
      </c>
      <c r="D9" s="64">
        <f>+M_Mills_Anual!E9/M_Mills_Anual!D9*100-100</f>
        <v>34.372302869807555</v>
      </c>
      <c r="E9" s="64">
        <f>+M_Mills_Anual!F9/M_Mills_Anual!E9*100-100</f>
        <v>7.444453855167168</v>
      </c>
      <c r="F9" s="64">
        <f>+M_Mills_Anual!G9/M_Mills_Anual!F9*100-100</f>
        <v>-15.011677030791603</v>
      </c>
      <c r="G9" s="64">
        <f>+M_Mills_Anual!H9/M_Mills_Anual!G9*100-100</f>
        <v>5.7037836989691755</v>
      </c>
      <c r="H9" s="64">
        <f>+M_Mills_Anual!I9/M_Mills_Anual!H9*100-100</f>
        <v>4.839622236985306</v>
      </c>
      <c r="I9" s="64">
        <f>+M_Mills_Anual!J9/M_Mills_Anual!I9*100-100</f>
        <v>9.531421631611067</v>
      </c>
      <c r="J9" s="64">
        <f>+M_Mills_Anual!K9/M_Mills_Anual!J9*100-100</f>
        <v>17.667136492120036</v>
      </c>
      <c r="K9" s="64">
        <f>+M_Mills_Anual!L9/M_Mills_Anual!K9*100-100</f>
        <v>14.18915342235232</v>
      </c>
      <c r="L9" s="64">
        <f>+M_Mills_Anual!M9/M_Mills_Anual!L9*100-100</f>
        <v>22.763910971822227</v>
      </c>
      <c r="M9" s="64">
        <f>+M_Mills_Anual!N9/M_Mills_Anual!M9*100-100</f>
        <v>42.81794964715431</v>
      </c>
      <c r="N9" s="64">
        <f>+M_Mills_Anual!O9/M_Mills_Anual!N9*100-100</f>
        <v>-13.697375760195925</v>
      </c>
      <c r="O9" s="64">
        <f>+M_Mills_Anual!P9/M_Mills_Anual!O9*100-100</f>
        <v>41.463173475261215</v>
      </c>
      <c r="P9" s="64">
        <f>+M_Mills_Anual!Q9/M_Mills_Anual!P9*100-100</f>
        <v>19.21234382344683</v>
      </c>
      <c r="Q9" s="64">
        <f>+M_Mills_Anual!R9/M_Mills_Anual!Q9*100-100</f>
        <v>24.00798603509537</v>
      </c>
      <c r="R9" s="64">
        <f>+M_Mills_Anual!S9/M_Mills_Anual!R9*100-100</f>
        <v>5.919449106596275</v>
      </c>
      <c r="S9" s="64">
        <f>+M_Mills_Anual!T9/M_Mills_Anual!S9*100-100</f>
        <v>0.9195660219807991</v>
      </c>
      <c r="T9" s="64">
        <f>+M_Mills_Anual!U9/M_Mills_Anual!T9*100-100</f>
        <v>-1.858405580500289</v>
      </c>
      <c r="U9" s="64">
        <f>+M_Mills_Anual!V9/M_Mills_Anual!U9*100-100</f>
        <v>-2.182284743700123</v>
      </c>
      <c r="V9" s="64">
        <f>+M_Mills_Anual!W9/M_Mills_Anual!V9*100-100</f>
        <v>8.838983033346025</v>
      </c>
      <c r="W9" s="64">
        <f>+M_Mills_Anual!X9/M_Mills_Anual!W9*100-100</f>
        <v>2.4675161821297706</v>
      </c>
      <c r="X9" s="64">
        <f>+M_Mills_Anual!Y9/M_Mills_Anual!X9*100-100</f>
        <v>-0.16076739420928732</v>
      </c>
      <c r="Y9" s="64">
        <f>+M_Mills_Anual!Z9/M_Mills_Anual!Y9*100-100</f>
        <v>-7.767167126022585</v>
      </c>
      <c r="Z9" s="64">
        <f>+M_Mills_Anual!AA9/M_Mills_Anual!Z9*100-100</f>
        <v>23.293902458390335</v>
      </c>
    </row>
    <row r="10" spans="2:28" s="59" customFormat="1" ht="15.75">
      <c r="B10" s="49" t="s">
        <v>6</v>
      </c>
      <c r="C10" s="62">
        <f>+M_Mills_Anual!D10/M_Mills_Anual!C10*100-100</f>
        <v>28.993916050112063</v>
      </c>
      <c r="D10" s="62">
        <f>+M_Mills_Anual!E10/M_Mills_Anual!D10*100-100</f>
        <v>29.36978410616925</v>
      </c>
      <c r="E10" s="62">
        <f>+M_Mills_Anual!F10/M_Mills_Anual!E10*100-100</f>
        <v>20.06026103277223</v>
      </c>
      <c r="F10" s="62">
        <f>+M_Mills_Anual!G10/M_Mills_Anual!F10*100-100</f>
        <v>-11.836549087255548</v>
      </c>
      <c r="G10" s="62">
        <f>+M_Mills_Anual!H10/M_Mills_Anual!G10*100-100</f>
        <v>3.713071621621978</v>
      </c>
      <c r="H10" s="62">
        <f>+M_Mills_Anual!I10/M_Mills_Anual!H10*100-100</f>
        <v>1.3614585258859364</v>
      </c>
      <c r="I10" s="62">
        <f>+M_Mills_Anual!J10/M_Mills_Anual!I10*100-100</f>
        <v>12.32879903459596</v>
      </c>
      <c r="J10" s="62">
        <f>+M_Mills_Anual!K10/M_Mills_Anual!J10*100-100</f>
        <v>16.898811698214942</v>
      </c>
      <c r="K10" s="62">
        <f>+M_Mills_Anual!L10/M_Mills_Anual!K10*100-100</f>
        <v>8.670506765781226</v>
      </c>
      <c r="L10" s="62">
        <f>+M_Mills_Anual!M10/M_Mills_Anual!L10*100-100</f>
        <v>20.18796353195866</v>
      </c>
      <c r="M10" s="62">
        <f>+M_Mills_Anual!N10/M_Mills_Anual!M10*100-100</f>
        <v>33.86694699927969</v>
      </c>
      <c r="N10" s="62">
        <f>+M_Mills_Anual!O10/M_Mills_Anual!N10*100-100</f>
        <v>-9.044877295591661</v>
      </c>
      <c r="O10" s="62">
        <f>+M_Mills_Anual!P10/M_Mills_Anual!O10*100-100</f>
        <v>33.55142017673569</v>
      </c>
      <c r="P10" s="62">
        <f>+M_Mills_Anual!Q10/M_Mills_Anual!P10*100-100</f>
        <v>22.266620023744622</v>
      </c>
      <c r="Q10" s="62">
        <f>+M_Mills_Anual!R10/M_Mills_Anual!Q10*100-100</f>
        <v>18.173758350152752</v>
      </c>
      <c r="R10" s="62">
        <f>+M_Mills_Anual!S10/M_Mills_Anual!R10*100-100</f>
        <v>8.110442593138217</v>
      </c>
      <c r="S10" s="62">
        <f>+M_Mills_Anual!T10/M_Mills_Anual!S10*100-100</f>
        <v>3.705665882449452</v>
      </c>
      <c r="T10" s="62">
        <f>+M_Mills_Anual!U10/M_Mills_Anual!T10*100-100</f>
        <v>1.4795265616582896</v>
      </c>
      <c r="U10" s="62">
        <f>+M_Mills_Anual!V10/M_Mills_Anual!U10*100-100</f>
        <v>-2.659091310490723</v>
      </c>
      <c r="V10" s="62">
        <f>+M_Mills_Anual!W10/M_Mills_Anual!V10*100-100</f>
        <v>12.052511969352082</v>
      </c>
      <c r="W10" s="62">
        <f>+M_Mills_Anual!X10/M_Mills_Anual!W10*100-100</f>
        <v>3.287168064290796</v>
      </c>
      <c r="X10" s="62">
        <f>+M_Mills_Anual!Y10/M_Mills_Anual!X10*100-100</f>
        <v>1.6756036641248215</v>
      </c>
      <c r="Y10" s="62">
        <f>+M_Mills_Anual!Z10/M_Mills_Anual!Y10*100-100</f>
        <v>2.9253248618029914</v>
      </c>
      <c r="Z10" s="62">
        <f>+M_Mills_Anual!AA10/M_Mills_Anual!Z10*100-100</f>
        <v>11.012346941349733</v>
      </c>
      <c r="AA10" s="81"/>
      <c r="AB10" s="82"/>
    </row>
    <row r="11" spans="2:26" s="59" customFormat="1" ht="15.75">
      <c r="B11" s="50" t="s">
        <v>9</v>
      </c>
      <c r="C11" s="62">
        <f>+M_Mills_Anual!D11/M_Mills_Anual!C11*100-100</f>
        <v>10.944772153702871</v>
      </c>
      <c r="D11" s="62">
        <f>+M_Mills_Anual!E11/M_Mills_Anual!D11*100-100</f>
        <v>12.629088016336311</v>
      </c>
      <c r="E11" s="62">
        <f>+M_Mills_Anual!F11/M_Mills_Anual!E11*100-100</f>
        <v>16.105259988934577</v>
      </c>
      <c r="F11" s="62">
        <f>+M_Mills_Anual!G11/M_Mills_Anual!F11*100-100</f>
        <v>-33.152139359044526</v>
      </c>
      <c r="G11" s="62">
        <f>+M_Mills_Anual!H11/M_Mills_Anual!G11*100-100</f>
        <v>-10.915874614142467</v>
      </c>
      <c r="H11" s="62">
        <f>+M_Mills_Anual!I11/M_Mills_Anual!H11*100-100</f>
        <v>-7.880169589294255</v>
      </c>
      <c r="I11" s="62">
        <f>+M_Mills_Anual!J11/M_Mills_Anual!I11*100-100</f>
        <v>34.53754014935825</v>
      </c>
      <c r="J11" s="62">
        <f>+M_Mills_Anual!K11/M_Mills_Anual!J11*100-100</f>
        <v>24.42014648903323</v>
      </c>
      <c r="K11" s="62">
        <f>+M_Mills_Anual!L11/M_Mills_Anual!K11*100-100</f>
        <v>-0.1135895924957282</v>
      </c>
      <c r="L11" s="62">
        <f>+M_Mills_Anual!M11/M_Mills_Anual!L11*100-100</f>
        <v>25.39325812435655</v>
      </c>
      <c r="M11" s="62">
        <f>+M_Mills_Anual!N11/M_Mills_Anual!M11*100-100</f>
        <v>37.42054512790122</v>
      </c>
      <c r="N11" s="62">
        <f>+M_Mills_Anual!O11/M_Mills_Anual!N11*100-100</f>
        <v>-16.418786119658733</v>
      </c>
      <c r="O11" s="62">
        <f>+M_Mills_Anual!P11/M_Mills_Anual!O11*100-100</f>
        <v>52.47095475285528</v>
      </c>
      <c r="P11" s="62">
        <f>+M_Mills_Anual!Q11/M_Mills_Anual!P11*100-100</f>
        <v>18.772635506944496</v>
      </c>
      <c r="Q11" s="62">
        <f>+M_Mills_Anual!R11/M_Mills_Anual!Q11*100-100</f>
        <v>23.729730807416914</v>
      </c>
      <c r="R11" s="62">
        <f>+M_Mills_Anual!S11/M_Mills_Anual!R11*100-100</f>
        <v>-3.2030365657515745</v>
      </c>
      <c r="S11" s="62">
        <f>+M_Mills_Anual!T11/M_Mills_Anual!S11*100-100</f>
        <v>9.481700823528811</v>
      </c>
      <c r="T11" s="62">
        <f>+M_Mills_Anual!U11/M_Mills_Anual!T11*100-100</f>
        <v>2.7549503393957195</v>
      </c>
      <c r="U11" s="62">
        <f>+M_Mills_Anual!V11/M_Mills_Anual!U11*100-100</f>
        <v>0.8098243727480394</v>
      </c>
      <c r="V11" s="62">
        <f>+M_Mills_Anual!W11/M_Mills_Anual!V11*100-100</f>
        <v>23.19812155649616</v>
      </c>
      <c r="W11" s="62">
        <f>+M_Mills_Anual!X11/M_Mills_Anual!W11*100-100</f>
        <v>-5.9008644184583545</v>
      </c>
      <c r="X11" s="62">
        <f>+M_Mills_Anual!Y11/M_Mills_Anual!X11*100-100</f>
        <v>-5.919592562328418</v>
      </c>
      <c r="Y11" s="62">
        <f>+M_Mills_Anual!Z11/M_Mills_Anual!Y11*100-100</f>
        <v>11.253285844379548</v>
      </c>
      <c r="Z11" s="62">
        <f>+M_Mills_Anual!AA11/M_Mills_Anual!Z11*100-100</f>
        <v>12.52250835087436</v>
      </c>
    </row>
    <row r="12" spans="2:27" s="59" customFormat="1" ht="15.75">
      <c r="B12" s="50" t="s">
        <v>14</v>
      </c>
      <c r="C12" s="62">
        <f>+M_Mills_Anual!D14/M_Mills_Anual!C14*100-100</f>
        <v>43.826844414629306</v>
      </c>
      <c r="D12" s="62">
        <f>+M_Mills_Anual!E14/M_Mills_Anual!D14*100-100</f>
        <v>47.93940507900356</v>
      </c>
      <c r="E12" s="62">
        <f>+M_Mills_Anual!F14/M_Mills_Anual!E14*100-100</f>
        <v>22.605072459209524</v>
      </c>
      <c r="F12" s="62">
        <f>+M_Mills_Anual!G14/M_Mills_Anual!F14*100-100</f>
        <v>29.4563888554124</v>
      </c>
      <c r="G12" s="62">
        <f>+M_Mills_Anual!H14/M_Mills_Anual!G14*100-100</f>
        <v>13.070202609908648</v>
      </c>
      <c r="H12" s="62">
        <f>+M_Mills_Anual!I14/M_Mills_Anual!H14*100-100</f>
        <v>2.726357851169297</v>
      </c>
      <c r="I12" s="62">
        <f>+M_Mills_Anual!J14/M_Mills_Anual!I14*100-100</f>
        <v>6.225782274699185</v>
      </c>
      <c r="J12" s="62">
        <f>+M_Mills_Anual!K14/M_Mills_Anual!J14*100-100</f>
        <v>11.404855882206391</v>
      </c>
      <c r="K12" s="62">
        <f>+M_Mills_Anual!L14/M_Mills_Anual!K14*100-100</f>
        <v>14.492670544638614</v>
      </c>
      <c r="L12" s="62">
        <f>+M_Mills_Anual!M14/M_Mills_Anual!L14*100-100</f>
        <v>11.992512262521743</v>
      </c>
      <c r="M12" s="62">
        <f>+M_Mills_Anual!N14/M_Mills_Anual!M14*100-100</f>
        <v>29.99832103004445</v>
      </c>
      <c r="N12" s="62">
        <f>+M_Mills_Anual!O14/M_Mills_Anual!N14*100-100</f>
        <v>-2.661152628654122</v>
      </c>
      <c r="O12" s="62">
        <f>+M_Mills_Anual!P14/M_Mills_Anual!O14*100-100</f>
        <v>17.52835174332563</v>
      </c>
      <c r="P12" s="62">
        <f>+M_Mills_Anual!Q14/M_Mills_Anual!P14*100-100</f>
        <v>14.81468936173998</v>
      </c>
      <c r="Q12" s="62">
        <f>+M_Mills_Anual!R14/M_Mills_Anual!Q14*100-100</f>
        <v>12.11506469543157</v>
      </c>
      <c r="R12" s="62">
        <f>+M_Mills_Anual!S14/M_Mills_Anual!R14*100-100</f>
        <v>10.949229773409883</v>
      </c>
      <c r="S12" s="62">
        <f>+M_Mills_Anual!T14/M_Mills_Anual!S14*100-100</f>
        <v>-0.6278919855792253</v>
      </c>
      <c r="T12" s="62">
        <f>+M_Mills_Anual!U14/M_Mills_Anual!T14*100-100</f>
        <v>6.3012490933090675</v>
      </c>
      <c r="U12" s="62">
        <f>+M_Mills_Anual!V14/M_Mills_Anual!U14*100-100</f>
        <v>-0.4768988596809578</v>
      </c>
      <c r="V12" s="62">
        <f>+M_Mills_Anual!W14/M_Mills_Anual!V14*100-100</f>
        <v>2.4212073903738087</v>
      </c>
      <c r="W12" s="62">
        <f>+M_Mills_Anual!X14/M_Mills_Anual!W14*100-100</f>
        <v>6.4889410195568615</v>
      </c>
      <c r="X12" s="62">
        <f>+M_Mills_Anual!Y14/M_Mills_Anual!X14*100-100</f>
        <v>10.022990903921581</v>
      </c>
      <c r="Y12" s="62">
        <f>+M_Mills_Anual!Z12/M_Mills_Anual!Y12*100-100</f>
        <v>-9.584717951343492</v>
      </c>
      <c r="Z12" s="62">
        <f>+M_Mills_Anual!AA12/M_Mills_Anual!Z12*100-100</f>
        <v>57.611255817684366</v>
      </c>
      <c r="AA12" s="81"/>
    </row>
    <row r="13" spans="2:26" s="59" customFormat="1" ht="15.75">
      <c r="B13" s="50" t="s">
        <v>13</v>
      </c>
      <c r="C13" s="62">
        <f>+M_Mills_Anual!D15/M_Mills_Anual!C15*100-100</f>
        <v>116.05029673253662</v>
      </c>
      <c r="D13" s="62">
        <f>+M_Mills_Anual!E15/M_Mills_Anual!D15*100-100</f>
        <v>42.44653787472021</v>
      </c>
      <c r="E13" s="62">
        <f>+M_Mills_Anual!F15/M_Mills_Anual!E15*100-100</f>
        <v>68.07336746611767</v>
      </c>
      <c r="F13" s="62">
        <f>+M_Mills_Anual!G15/M_Mills_Anual!F15*100-100</f>
        <v>9.856613543543233</v>
      </c>
      <c r="G13" s="62">
        <f>+M_Mills_Anual!H15/M_Mills_Anual!G15*100-100</f>
        <v>24.158114580116717</v>
      </c>
      <c r="H13" s="62">
        <f>+M_Mills_Anual!I15/M_Mills_Anual!H15*100-100</f>
        <v>20.989356416877953</v>
      </c>
      <c r="I13" s="62">
        <f>+M_Mills_Anual!J15/M_Mills_Anual!I15*100-100</f>
        <v>-11.003651206816357</v>
      </c>
      <c r="J13" s="62">
        <f>+M_Mills_Anual!K15/M_Mills_Anual!J15*100-100</f>
        <v>21.32510730917214</v>
      </c>
      <c r="K13" s="62">
        <f>+M_Mills_Anual!L15/M_Mills_Anual!K15*100-100</f>
        <v>20.703351344322925</v>
      </c>
      <c r="L13" s="62">
        <f>+M_Mills_Anual!M15/M_Mills_Anual!L15*100-100</f>
        <v>34.50284976529636</v>
      </c>
      <c r="M13" s="62">
        <f>+M_Mills_Anual!N15/M_Mills_Anual!M15*100-100</f>
        <v>37.9631103128917</v>
      </c>
      <c r="N13" s="62">
        <f>+M_Mills_Anual!O15/M_Mills_Anual!N15*100-100</f>
        <v>1.2711695525412665</v>
      </c>
      <c r="O13" s="62">
        <f>+M_Mills_Anual!P15/M_Mills_Anual!O15*100-100</f>
        <v>37.027342541608675</v>
      </c>
      <c r="P13" s="62">
        <f>+M_Mills_Anual!Q15/M_Mills_Anual!P15*100-100</f>
        <v>40.91114954402843</v>
      </c>
      <c r="Q13" s="62">
        <f>+M_Mills_Anual!R15/M_Mills_Anual!Q15*100-100</f>
        <v>18.443470865386956</v>
      </c>
      <c r="R13" s="62">
        <f>+M_Mills_Anual!S15/M_Mills_Anual!R15*100-100</f>
        <v>25.09654937015273</v>
      </c>
      <c r="S13" s="62">
        <f>+M_Mills_Anual!T15/M_Mills_Anual!S15*100-100</f>
        <v>4.176328650485161</v>
      </c>
      <c r="T13" s="62">
        <f>+M_Mills_Anual!U15/M_Mills_Anual!T15*100-100</f>
        <v>-5.273083985788645</v>
      </c>
      <c r="U13" s="62">
        <f>+M_Mills_Anual!V15/M_Mills_Anual!U15*100-100</f>
        <v>-5.995977684414797</v>
      </c>
      <c r="V13" s="62">
        <f>+M_Mills_Anual!W15/M_Mills_Anual!V15*100-100</f>
        <v>7.774331036369219</v>
      </c>
      <c r="W13" s="62">
        <f>+M_Mills_Anual!X15/M_Mills_Anual!W15*100-100</f>
        <v>16.014862653825105</v>
      </c>
      <c r="X13" s="62">
        <f>+M_Mills_Anual!Y15/M_Mills_Anual!X15*100-100</f>
        <v>5.352984640251265</v>
      </c>
      <c r="Y13" s="62">
        <f>+M_Mills_Anual!Z13/M_Mills_Anual!Y13*100-100</f>
        <v>-59.296268658777265</v>
      </c>
      <c r="Z13" s="62">
        <f>+M_Mills_Anual!AA13/M_Mills_Anual!Z13*100-100</f>
        <v>-3.387980575135913</v>
      </c>
    </row>
    <row r="14" spans="2:26" s="59" customFormat="1" ht="15.75">
      <c r="B14" s="50" t="s">
        <v>15</v>
      </c>
      <c r="C14" s="62">
        <f>+M_Mills_Anual!D16/M_Mills_Anual!C16*100-100</f>
        <v>60.38643902447981</v>
      </c>
      <c r="D14" s="62">
        <f>+M_Mills_Anual!E16/M_Mills_Anual!D16*100-100</f>
        <v>55.24176147992418</v>
      </c>
      <c r="E14" s="62">
        <f>+M_Mills_Anual!F16/M_Mills_Anual!E16*100-100</f>
        <v>18.608571272054817</v>
      </c>
      <c r="F14" s="62">
        <f>+M_Mills_Anual!G16/M_Mills_Anual!F16*100-100</f>
        <v>-7.663864046429154</v>
      </c>
      <c r="G14" s="62">
        <f>+M_Mills_Anual!H16/M_Mills_Anual!G16*100-100</f>
        <v>5.81706732403309</v>
      </c>
      <c r="H14" s="62">
        <f>+M_Mills_Anual!I16/M_Mills_Anual!H16*100-100</f>
        <v>2.5358110294964007</v>
      </c>
      <c r="I14" s="62">
        <f>+M_Mills_Anual!J16/M_Mills_Anual!I16*100-100</f>
        <v>6.088213950062183</v>
      </c>
      <c r="J14" s="62">
        <f>+M_Mills_Anual!K16/M_Mills_Anual!J16*100-100</f>
        <v>10.511492194083075</v>
      </c>
      <c r="K14" s="62">
        <f>+M_Mills_Anual!L16/M_Mills_Anual!K16*100-100</f>
        <v>7.185987878521587</v>
      </c>
      <c r="L14" s="62">
        <f>+M_Mills_Anual!M16/M_Mills_Anual!L16*100-100</f>
        <v>20.938455436114438</v>
      </c>
      <c r="M14" s="62">
        <f>+M_Mills_Anual!N16/M_Mills_Anual!M16*100-100</f>
        <v>33.952108389585476</v>
      </c>
      <c r="N14" s="62">
        <f>+M_Mills_Anual!O16/M_Mills_Anual!N16*100-100</f>
        <v>-10.253943112994577</v>
      </c>
      <c r="O14" s="62">
        <f>+M_Mills_Anual!P16/M_Mills_Anual!O16*100-100</f>
        <v>28.045789828722974</v>
      </c>
      <c r="P14" s="62">
        <f>+M_Mills_Anual!Q16/M_Mills_Anual!P16*100-100</f>
        <v>26.292566645953585</v>
      </c>
      <c r="Q14" s="62">
        <f>+M_Mills_Anual!R16/M_Mills_Anual!Q16*100-100</f>
        <v>16.028161574944974</v>
      </c>
      <c r="R14" s="62">
        <f>+M_Mills_Anual!S16/M_Mills_Anual!R16*100-100</f>
        <v>11.077147701392917</v>
      </c>
      <c r="S14" s="62">
        <f>+M_Mills_Anual!T16/M_Mills_Anual!S16*100-100</f>
        <v>0.09509473203819141</v>
      </c>
      <c r="T14" s="62">
        <f>+M_Mills_Anual!U16/M_Mills_Anual!T16*100-100</f>
        <v>-0.24360479726513518</v>
      </c>
      <c r="U14" s="62">
        <f>+M_Mills_Anual!V16/M_Mills_Anual!U16*100-100</f>
        <v>-7.3583149603144875</v>
      </c>
      <c r="V14" s="62">
        <f>+M_Mills_Anual!W16/M_Mills_Anual!V16*100-100</f>
        <v>8.915528213638083</v>
      </c>
      <c r="W14" s="62">
        <f>+M_Mills_Anual!X16/M_Mills_Anual!W16*100-100</f>
        <v>8.633000618255139</v>
      </c>
      <c r="X14" s="62">
        <f>+M_Mills_Anual!Y16/M_Mills_Anual!X16*100-100</f>
        <v>3.076381522114687</v>
      </c>
      <c r="Y14" s="62">
        <f>+M_Mills_Anual!Z14/M_Mills_Anual!Y14*100-100</f>
        <v>2.116929351912347</v>
      </c>
      <c r="Z14" s="62">
        <f>+M_Mills_Anual!AA14/M_Mills_Anual!Z14*100-100</f>
        <v>10.72973902389272</v>
      </c>
    </row>
    <row r="15" spans="2:26" s="59" customFormat="1" ht="15.75">
      <c r="B15" s="49" t="s">
        <v>16</v>
      </c>
      <c r="C15" s="62">
        <f>+M_Mills_Anual!D17/M_Mills_Anual!C17*100-100</f>
        <v>80.28115693053633</v>
      </c>
      <c r="D15" s="62">
        <f>+M_Mills_Anual!E17/M_Mills_Anual!D17*100-100</f>
        <v>40.32782669209766</v>
      </c>
      <c r="E15" s="62">
        <f>+M_Mills_Anual!F17/M_Mills_Anual!E17*100-100</f>
        <v>-6.401897145228432</v>
      </c>
      <c r="F15" s="62">
        <f>+M_Mills_Anual!G17/M_Mills_Anual!F17*100-100</f>
        <v>-19.48174123885164</v>
      </c>
      <c r="G15" s="62">
        <f>+M_Mills_Anual!H17/M_Mills_Anual!G17*100-100</f>
        <v>8.77248903912134</v>
      </c>
      <c r="H15" s="62">
        <f>+M_Mills_Anual!I17/M_Mills_Anual!H17*100-100</f>
        <v>9.951861689930027</v>
      </c>
      <c r="I15" s="62">
        <f>+M_Mills_Anual!J17/M_Mills_Anual!I17*100-100</f>
        <v>5.741043879175493</v>
      </c>
      <c r="J15" s="62">
        <f>+M_Mills_Anual!K17/M_Mills_Anual!J17*100-100</f>
        <v>18.75372621083659</v>
      </c>
      <c r="K15" s="62">
        <f>+M_Mills_Anual!L17/M_Mills_Anual!K17*100-100</f>
        <v>22.02715826479063</v>
      </c>
      <c r="L15" s="62">
        <f>+M_Mills_Anual!M17/M_Mills_Anual!L17*100-100</f>
        <v>26.014289923431306</v>
      </c>
      <c r="M15" s="62">
        <f>+M_Mills_Anual!N17/M_Mills_Anual!M17*100-100</f>
        <v>53.59028500642512</v>
      </c>
      <c r="N15" s="62">
        <f>+M_Mills_Anual!O17/M_Mills_Anual!N17*100-100</f>
        <v>-18.5775354201936</v>
      </c>
      <c r="O15" s="62">
        <f>+M_Mills_Anual!P17/M_Mills_Anual!O17*100-100</f>
        <v>50.73367968499835</v>
      </c>
      <c r="P15" s="62">
        <f>+M_Mills_Anual!Q17/M_Mills_Anual!P17*100-100</f>
        <v>16.041482637774493</v>
      </c>
      <c r="Q15" s="62">
        <f>+M_Mills_Anual!R17/M_Mills_Anual!Q17*100-100</f>
        <v>30.389841044088143</v>
      </c>
      <c r="R15" s="62">
        <f>+M_Mills_Anual!S17/M_Mills_Anual!R17*100-100</f>
        <v>3.747338492426749</v>
      </c>
      <c r="S15" s="62">
        <f>+M_Mills_Anual!T17/M_Mills_Anual!S17*100-100</f>
        <v>-1.9586819737616281</v>
      </c>
      <c r="T15" s="62">
        <f>+M_Mills_Anual!U17/M_Mills_Anual!T17*100-100</f>
        <v>-5.505965032407019</v>
      </c>
      <c r="U15" s="62">
        <f>+M_Mills_Anual!V17/M_Mills_Anual!U17*100-100</f>
        <v>-1.6227318550524643</v>
      </c>
      <c r="V15" s="62">
        <f>+M_Mills_Anual!W17/M_Mills_Anual!V17*100-100</f>
        <v>5.107497462600435</v>
      </c>
      <c r="W15" s="62">
        <f>+M_Mills_Anual!X17/M_Mills_Anual!W17*100-100</f>
        <v>1.4528647021327288</v>
      </c>
      <c r="X15" s="62">
        <f>+M_Mills_Anual!Y17/M_Mills_Anual!X17*100-100</f>
        <v>-2.4751222414826657</v>
      </c>
      <c r="Y15" s="62">
        <f>+M_Mills_Anual!Z15/M_Mills_Anual!Y15*100-100</f>
        <v>25.639772155371944</v>
      </c>
      <c r="Z15" s="62">
        <f>+M_Mills_Anual!AA15/M_Mills_Anual!Z15*100-100</f>
        <v>-14.396531867012541</v>
      </c>
    </row>
    <row r="16" spans="2:26" s="59" customFormat="1" ht="15.75">
      <c r="B16" s="50" t="s">
        <v>17</v>
      </c>
      <c r="C16" s="62">
        <f>+M_Mills_Anual!D18/M_Mills_Anual!C18*100-100</f>
        <v>63.60335325097793</v>
      </c>
      <c r="D16" s="62">
        <f>+M_Mills_Anual!E18/M_Mills_Anual!D18*100-100</f>
        <v>36.95157157434804</v>
      </c>
      <c r="E16" s="62">
        <f>+M_Mills_Anual!F18/M_Mills_Anual!E18*100-100</f>
        <v>12.462026575501312</v>
      </c>
      <c r="F16" s="62">
        <f>+M_Mills_Anual!G18/M_Mills_Anual!F18*100-100</f>
        <v>-7.987966646238235</v>
      </c>
      <c r="G16" s="62">
        <f>+M_Mills_Anual!H18/M_Mills_Anual!G18*100-100</f>
        <v>6.677713190888497</v>
      </c>
      <c r="H16" s="62">
        <f>+M_Mills_Anual!I18/M_Mills_Anual!H18*100-100</f>
        <v>4.127518918101487</v>
      </c>
      <c r="I16" s="62">
        <f>+M_Mills_Anual!J18/M_Mills_Anual!I18*100-100</f>
        <v>9.132779643596535</v>
      </c>
      <c r="J16" s="62">
        <f>+M_Mills_Anual!K18/M_Mills_Anual!J18*100-100</f>
        <v>9.328954093024919</v>
      </c>
      <c r="K16" s="62">
        <f>+M_Mills_Anual!L18/M_Mills_Anual!K18*100-100</f>
        <v>14.073252730202299</v>
      </c>
      <c r="L16" s="62">
        <f>+M_Mills_Anual!M18/M_Mills_Anual!L18*100-100</f>
        <v>20.75210302008928</v>
      </c>
      <c r="M16" s="62">
        <f>+M_Mills_Anual!N18/M_Mills_Anual!M18*100-100</f>
        <v>34.79023829822802</v>
      </c>
      <c r="N16" s="62">
        <f>+M_Mills_Anual!O18/M_Mills_Anual!N18*100-100</f>
        <v>-9.470355802049127</v>
      </c>
      <c r="O16" s="62">
        <f>+M_Mills_Anual!P18/M_Mills_Anual!O18*100-100</f>
        <v>40.419936708669155</v>
      </c>
      <c r="P16" s="62">
        <f>+M_Mills_Anual!Q18/M_Mills_Anual!P18*100-100</f>
        <v>19.337856849396346</v>
      </c>
      <c r="Q16" s="62">
        <f>+M_Mills_Anual!R18/M_Mills_Anual!Q18*100-100</f>
        <v>20.582756673037977</v>
      </c>
      <c r="R16" s="62">
        <f>+M_Mills_Anual!S18/M_Mills_Anual!R18*100-100</f>
        <v>10.070092859372082</v>
      </c>
      <c r="S16" s="62">
        <f>+M_Mills_Anual!T18/M_Mills_Anual!S18*100-100</f>
        <v>5.069124170276055</v>
      </c>
      <c r="T16" s="62">
        <f>+M_Mills_Anual!U18/M_Mills_Anual!T18*100-100</f>
        <v>-8.145616736303367</v>
      </c>
      <c r="U16" s="62">
        <f>+M_Mills_Anual!V18/M_Mills_Anual!U18*100-100</f>
        <v>-2.656353768271728</v>
      </c>
      <c r="V16" s="62">
        <f>+M_Mills_Anual!W18/M_Mills_Anual!V18*100-100</f>
        <v>9.396657210992274</v>
      </c>
      <c r="W16" s="62">
        <f>+M_Mills_Anual!X18/M_Mills_Anual!W18*100-100</f>
        <v>9.567663730441637</v>
      </c>
      <c r="X16" s="62">
        <f>+M_Mills_Anual!Y18/M_Mills_Anual!X18*100-100</f>
        <v>4.804119133354789</v>
      </c>
      <c r="Y16" s="62">
        <f>+M_Mills_Anual!Z16/M_Mills_Anual!Y16*100-100</f>
        <v>-22.09645047692598</v>
      </c>
      <c r="Z16" s="62">
        <f>+M_Mills_Anual!AA16/M_Mills_Anual!Z16*100-100</f>
        <v>33.22111879508776</v>
      </c>
    </row>
    <row r="17" spans="2:26" s="59" customFormat="1" ht="15.75">
      <c r="B17" s="70" t="s">
        <v>69</v>
      </c>
      <c r="C17" s="62">
        <f>+M_Mills_Anual!D19/M_Mills_Anual!C19*100-100</f>
        <v>64.48801432459192</v>
      </c>
      <c r="D17" s="62">
        <f>+M_Mills_Anual!E19/M_Mills_Anual!D19*100-100</f>
        <v>71.37108728160848</v>
      </c>
      <c r="E17" s="62">
        <f>+M_Mills_Anual!F19/M_Mills_Anual!E19*100-100</f>
        <v>3.8263378474482295</v>
      </c>
      <c r="F17" s="62">
        <f>+M_Mills_Anual!G19/M_Mills_Anual!F19*100-100</f>
        <v>6.847395926231897</v>
      </c>
      <c r="G17" s="62">
        <f>+M_Mills_Anual!H19/M_Mills_Anual!G19*100-100</f>
        <v>5.398572951389681</v>
      </c>
      <c r="H17" s="62">
        <f>+M_Mills_Anual!I19/M_Mills_Anual!H19*100-100</f>
        <v>10.16049269546157</v>
      </c>
      <c r="I17" s="62">
        <f>+M_Mills_Anual!J19/M_Mills_Anual!I19*100-100</f>
        <v>17.180836756794122</v>
      </c>
      <c r="J17" s="62">
        <f>+M_Mills_Anual!K19/M_Mills_Anual!J19*100-100</f>
        <v>16.717702289427677</v>
      </c>
      <c r="K17" s="62">
        <f>+M_Mills_Anual!L19/M_Mills_Anual!K19*100-100</f>
        <v>13.52199176659434</v>
      </c>
      <c r="L17" s="62">
        <f>+M_Mills_Anual!M19/M_Mills_Anual!L19*100-100</f>
        <v>20.327519847535484</v>
      </c>
      <c r="M17" s="62">
        <f>+M_Mills_Anual!N19/M_Mills_Anual!M19*100-100</f>
        <v>54.5033554765547</v>
      </c>
      <c r="N17" s="62">
        <f>+M_Mills_Anual!O19/M_Mills_Anual!N19*100-100</f>
        <v>-18.525895070262806</v>
      </c>
      <c r="O17" s="62">
        <f>+M_Mills_Anual!P19/M_Mills_Anual!O19*100-100</f>
        <v>37.785397586622366</v>
      </c>
      <c r="P17" s="62">
        <f>+M_Mills_Anual!Q19/M_Mills_Anual!P19*100-100</f>
        <v>23.66507921379217</v>
      </c>
      <c r="Q17" s="62">
        <f>+M_Mills_Anual!R19/M_Mills_Anual!Q19*100-100</f>
        <v>32.87663743021608</v>
      </c>
      <c r="R17" s="62">
        <f>+M_Mills_Anual!S19/M_Mills_Anual!R19*100-100</f>
        <v>8.143759085866577</v>
      </c>
      <c r="S17" s="62">
        <f>+M_Mills_Anual!T19/M_Mills_Anual!S19*100-100</f>
        <v>-1.7767966464260212</v>
      </c>
      <c r="T17" s="62">
        <f>+M_Mills_Anual!U19/M_Mills_Anual!T19*100-100</f>
        <v>-1.8386974634375974</v>
      </c>
      <c r="U17" s="62">
        <f>+M_Mills_Anual!V19/M_Mills_Anual!U19*100-100</f>
        <v>-5.5616481018621755</v>
      </c>
      <c r="V17" s="62">
        <f>+M_Mills_Anual!W19/M_Mills_Anual!V19*100-100</f>
        <v>4.178356904752235</v>
      </c>
      <c r="W17" s="62">
        <f>+M_Mills_Anual!X19/M_Mills_Anual!W19*100-100</f>
        <v>17.27804551304952</v>
      </c>
      <c r="X17" s="62">
        <f>+M_Mills_Anual!Y19/M_Mills_Anual!X19*100-100</f>
        <v>-1.1679818341479233</v>
      </c>
      <c r="Y17" s="62">
        <f>+M_Mills_Anual!Z17/M_Mills_Anual!Y17*100-100</f>
        <v>-21.816308623833976</v>
      </c>
      <c r="Z17" s="62">
        <f>+M_Mills_Anual!AA17/M_Mills_Anual!Z17*100-100</f>
        <v>44.53760950544495</v>
      </c>
    </row>
    <row r="18" spans="2:26" s="59" customFormat="1" ht="15.75">
      <c r="B18" s="50" t="s">
        <v>18</v>
      </c>
      <c r="C18" s="62">
        <f>+M_Mills_Anual!D20/M_Mills_Anual!C20*100-100</f>
        <v>56.2230487320912</v>
      </c>
      <c r="D18" s="62">
        <f>+M_Mills_Anual!E20/M_Mills_Anual!D20*100-100</f>
        <v>49.39784577503744</v>
      </c>
      <c r="E18" s="62">
        <f>+M_Mills_Anual!F20/M_Mills_Anual!E20*100-100</f>
        <v>26.506116715353897</v>
      </c>
      <c r="F18" s="62">
        <f>+M_Mills_Anual!G20/M_Mills_Anual!F20*100-100</f>
        <v>-26.56881993876037</v>
      </c>
      <c r="G18" s="62">
        <f>+M_Mills_Anual!H20/M_Mills_Anual!G20*100-100</f>
        <v>8.538999536677409</v>
      </c>
      <c r="H18" s="62">
        <f>+M_Mills_Anual!I20/M_Mills_Anual!H20*100-100</f>
        <v>-7.92551405652317</v>
      </c>
      <c r="I18" s="62">
        <f>+M_Mills_Anual!J20/M_Mills_Anual!I20*100-100</f>
        <v>17.138650440905366</v>
      </c>
      <c r="J18" s="62">
        <f>+M_Mills_Anual!K20/M_Mills_Anual!J20*100-100</f>
        <v>18.809701075261927</v>
      </c>
      <c r="K18" s="62">
        <f>+M_Mills_Anual!L20/M_Mills_Anual!K20*100-100</f>
        <v>17.645330228815183</v>
      </c>
      <c r="L18" s="62">
        <f>+M_Mills_Anual!M20/M_Mills_Anual!L20*100-100</f>
        <v>28.958328352032794</v>
      </c>
      <c r="M18" s="62">
        <f>+M_Mills_Anual!N20/M_Mills_Anual!M20*100-100</f>
        <v>48.56616311552423</v>
      </c>
      <c r="N18" s="62">
        <f>+M_Mills_Anual!O20/M_Mills_Anual!N20*100-100</f>
        <v>-8.325984421502298</v>
      </c>
      <c r="O18" s="62">
        <f>+M_Mills_Anual!P20/M_Mills_Anual!O20*100-100</f>
        <v>41.32744307847753</v>
      </c>
      <c r="P18" s="62">
        <f>+M_Mills_Anual!Q20/M_Mills_Anual!P20*100-100</f>
        <v>20.867033476087045</v>
      </c>
      <c r="Q18" s="62">
        <f>+M_Mills_Anual!R20/M_Mills_Anual!Q20*100-100</f>
        <v>19.568004408080668</v>
      </c>
      <c r="R18" s="62">
        <f>+M_Mills_Anual!S20/M_Mills_Anual!R20*100-100</f>
        <v>20.398478697746867</v>
      </c>
      <c r="S18" s="62">
        <f>+M_Mills_Anual!T20/M_Mills_Anual!S20*100-100</f>
        <v>0.890793211636435</v>
      </c>
      <c r="T18" s="62">
        <f>+M_Mills_Anual!U20/M_Mills_Anual!T20*100-100</f>
        <v>1.41190984092421</v>
      </c>
      <c r="U18" s="62">
        <f>+M_Mills_Anual!V20/M_Mills_Anual!U20*100-100</f>
        <v>-8.540641135565238</v>
      </c>
      <c r="V18" s="62">
        <f>+M_Mills_Anual!W20/M_Mills_Anual!V20*100-100</f>
        <v>-2.1396549142680357</v>
      </c>
      <c r="W18" s="62">
        <f>+M_Mills_Anual!X20/M_Mills_Anual!W20*100-100</f>
        <v>8.261429115978885</v>
      </c>
      <c r="X18" s="62">
        <f>+M_Mills_Anual!Y20/M_Mills_Anual!X20*100-100</f>
        <v>-2.0210100861428515</v>
      </c>
      <c r="Y18" s="62">
        <f>+M_Mills_Anual!Z18/M_Mills_Anual!Y18*100-100</f>
        <v>-16.64995897845901</v>
      </c>
      <c r="Z18" s="62">
        <f>+M_Mills_Anual!AA18/M_Mills_Anual!Z18*100-100</f>
        <v>37.752830448444485</v>
      </c>
    </row>
    <row r="19" spans="2:26" s="59" customFormat="1" ht="15.75">
      <c r="B19" s="50" t="s">
        <v>70</v>
      </c>
      <c r="C19" s="62">
        <f>+M_Mills_Anual!D21/M_Mills_Anual!C21*100-100</f>
        <v>135.31567109566188</v>
      </c>
      <c r="D19" s="62">
        <f>+M_Mills_Anual!E21/M_Mills_Anual!D21*100-100</f>
        <v>21.652464745671423</v>
      </c>
      <c r="E19" s="62">
        <f>+M_Mills_Anual!F21/M_Mills_Anual!E21*100-100</f>
        <v>-11.304736279996249</v>
      </c>
      <c r="F19" s="62">
        <f>+M_Mills_Anual!G21/M_Mills_Anual!F21*100-100</f>
        <v>-10.330752420421376</v>
      </c>
      <c r="G19" s="62">
        <f>+M_Mills_Anual!H21/M_Mills_Anual!G21*100-100</f>
        <v>14.990029222872607</v>
      </c>
      <c r="H19" s="62">
        <f>+M_Mills_Anual!I21/M_Mills_Anual!H21*100-100</f>
        <v>27.830064724075527</v>
      </c>
      <c r="I19" s="62">
        <f>+M_Mills_Anual!J21/M_Mills_Anual!I21*100-100</f>
        <v>5.5384265294090085</v>
      </c>
      <c r="J19" s="62">
        <f>+M_Mills_Anual!K21/M_Mills_Anual!J21*100-100</f>
        <v>15.7545573042906</v>
      </c>
      <c r="K19" s="62">
        <f>+M_Mills_Anual!L21/M_Mills_Anual!K21*100-100</f>
        <v>13.373205152675055</v>
      </c>
      <c r="L19" s="62">
        <f>+M_Mills_Anual!M21/M_Mills_Anual!L21*100-100</f>
        <v>13.19340438769656</v>
      </c>
      <c r="M19" s="62">
        <f>+M_Mills_Anual!N21/M_Mills_Anual!M21*100-100</f>
        <v>25.306511319931644</v>
      </c>
      <c r="N19" s="62">
        <f>+M_Mills_Anual!O21/M_Mills_Anual!N21*100-100</f>
        <v>-20.444018743889814</v>
      </c>
      <c r="O19" s="62">
        <f>+M_Mills_Anual!P21/M_Mills_Anual!O21*100-100</f>
        <v>59.56959206808523</v>
      </c>
      <c r="P19" s="62">
        <f>+M_Mills_Anual!Q21/M_Mills_Anual!P21*100-100</f>
        <v>15.11069588578384</v>
      </c>
      <c r="Q19" s="62">
        <f>+M_Mills_Anual!R21/M_Mills_Anual!Q21*100-100</f>
        <v>17.003210097380645</v>
      </c>
      <c r="R19" s="62">
        <f>+M_Mills_Anual!S21/M_Mills_Anual!R21*100-100</f>
        <v>5.906155272118909</v>
      </c>
      <c r="S19" s="62">
        <f>+M_Mills_Anual!T21/M_Mills_Anual!S21*100-100</f>
        <v>-3.3182423810293074</v>
      </c>
      <c r="T19" s="62">
        <f>+M_Mills_Anual!U21/M_Mills_Anual!T21*100-100</f>
        <v>-5.285074543471239</v>
      </c>
      <c r="U19" s="62">
        <f>+M_Mills_Anual!V21/M_Mills_Anual!U21*100-100</f>
        <v>-4.353303775872547</v>
      </c>
      <c r="V19" s="62">
        <f>+M_Mills_Anual!W21/M_Mills_Anual!V21*100-100</f>
        <v>9.115512018268745</v>
      </c>
      <c r="W19" s="62">
        <f>+M_Mills_Anual!X21/M_Mills_Anual!W21*100-100</f>
        <v>10.273797283809955</v>
      </c>
      <c r="X19" s="62">
        <f>+M_Mills_Anual!Y21/M_Mills_Anual!X21*100-100</f>
        <v>-8.009933448682688</v>
      </c>
      <c r="Y19" s="62">
        <f>+M_Mills_Anual!Z19/M_Mills_Anual!Y19*100-100</f>
        <v>-23.158735431268738</v>
      </c>
      <c r="Z19" s="62">
        <f>+M_Mills_Anual!AA19/M_Mills_Anual!Z19*100-100</f>
        <v>23.67142728666218</v>
      </c>
    </row>
    <row r="20" spans="2:26" s="59" customFormat="1" ht="15.75">
      <c r="B20" s="50" t="s">
        <v>19</v>
      </c>
      <c r="C20" s="62">
        <f>+M_Mills_Anual!D22/M_Mills_Anual!C22*100-100</f>
        <v>59.29283012515526</v>
      </c>
      <c r="D20" s="62">
        <f>+M_Mills_Anual!E22/M_Mills_Anual!D22*100-100</f>
        <v>47.8413193682195</v>
      </c>
      <c r="E20" s="62">
        <f>+M_Mills_Anual!F22/M_Mills_Anual!E22*100-100</f>
        <v>-12.173724244047435</v>
      </c>
      <c r="F20" s="62">
        <f>+M_Mills_Anual!G22/M_Mills_Anual!F22*100-100</f>
        <v>-33.34690982558941</v>
      </c>
      <c r="G20" s="62">
        <f>+M_Mills_Anual!H22/M_Mills_Anual!G22*100-100</f>
        <v>5.305979230764237</v>
      </c>
      <c r="H20" s="62">
        <f>+M_Mills_Anual!I22/M_Mills_Anual!H22*100-100</f>
        <v>-2.5799497882318008</v>
      </c>
      <c r="I20" s="62">
        <f>+M_Mills_Anual!J22/M_Mills_Anual!I22*100-100</f>
        <v>-3.2745064546583933</v>
      </c>
      <c r="J20" s="62">
        <f>+M_Mills_Anual!K22/M_Mills_Anual!J22*100-100</f>
        <v>26.494524853041085</v>
      </c>
      <c r="K20" s="62">
        <f>+M_Mills_Anual!L22/M_Mills_Anual!K22*100-100</f>
        <v>40.67294597219038</v>
      </c>
      <c r="L20" s="62">
        <f>+M_Mills_Anual!M22/M_Mills_Anual!L22*100-100</f>
        <v>42.01904402851136</v>
      </c>
      <c r="M20" s="62">
        <f>+M_Mills_Anual!N22/M_Mills_Anual!M22*100-100</f>
        <v>80.07773537060393</v>
      </c>
      <c r="N20" s="62">
        <f>+M_Mills_Anual!O22/M_Mills_Anual!N22*100-100</f>
        <v>-20.050252900852684</v>
      </c>
      <c r="O20" s="62">
        <f>+M_Mills_Anual!P22/M_Mills_Anual!O22*100-100</f>
        <v>53.09791162615514</v>
      </c>
      <c r="P20" s="62">
        <f>+M_Mills_Anual!Q22/M_Mills_Anual!P22*100-100</f>
        <v>12.97797916898071</v>
      </c>
      <c r="Q20" s="62">
        <f>+M_Mills_Anual!R22/M_Mills_Anual!Q22*100-100</f>
        <v>40.73754490680406</v>
      </c>
      <c r="R20" s="62">
        <f>+M_Mills_Anual!S22/M_Mills_Anual!R22*100-100</f>
        <v>-1.6644672552804565</v>
      </c>
      <c r="S20" s="62">
        <f>+M_Mills_Anual!T22/M_Mills_Anual!S22*100-100</f>
        <v>-2.4942584207599197</v>
      </c>
      <c r="T20" s="62">
        <f>+M_Mills_Anual!U22/M_Mills_Anual!T22*100-100</f>
        <v>-8.144471553050465</v>
      </c>
      <c r="U20" s="62">
        <f>+M_Mills_Anual!V22/M_Mills_Anual!U22*100-100</f>
        <v>2.446745427589562</v>
      </c>
      <c r="V20" s="62">
        <f>+M_Mills_Anual!W22/M_Mills_Anual!V22*100-100</f>
        <v>4.930319224611964</v>
      </c>
      <c r="W20" s="62">
        <f>+M_Mills_Anual!X22/M_Mills_Anual!W22*100-100</f>
        <v>-11.018779050492867</v>
      </c>
      <c r="X20" s="62">
        <f>+M_Mills_Anual!Y22/M_Mills_Anual!X22*100-100</f>
        <v>-0.6186000311734432</v>
      </c>
      <c r="Y20" s="62">
        <f>+M_Mills_Anual!Z20/M_Mills_Anual!Y20*100-100</f>
        <v>-19.9268857655686</v>
      </c>
      <c r="Z20" s="62">
        <f>+M_Mills_Anual!AA20/M_Mills_Anual!Z20*100-100</f>
        <v>55.35119486528893</v>
      </c>
    </row>
    <row r="21" spans="2:26" s="59" customFormat="1" ht="15.75">
      <c r="B21" s="50" t="s">
        <v>20</v>
      </c>
      <c r="C21" s="62">
        <f>+M_Mills_Anual!D23/M_Mills_Anual!C23*100-100</f>
        <v>-20.08979377908871</v>
      </c>
      <c r="D21" s="62">
        <f>+M_Mills_Anual!E23/M_Mills_Anual!D23*100-100</f>
        <v>53.221695134066636</v>
      </c>
      <c r="E21" s="62">
        <f>+M_Mills_Anual!F23/M_Mills_Anual!E23*100-100</f>
        <v>18.297672555690696</v>
      </c>
      <c r="F21" s="62">
        <f>+M_Mills_Anual!G23/M_Mills_Anual!F23*100-100</f>
        <v>-27.267210508003828</v>
      </c>
      <c r="G21" s="62">
        <f>+M_Mills_Anual!H23/M_Mills_Anual!G23*100-100</f>
        <v>-16.35108705785538</v>
      </c>
      <c r="H21" s="62">
        <f>+M_Mills_Anual!I23/M_Mills_Anual!H23*100-100</f>
        <v>-1.6165739846357212</v>
      </c>
      <c r="I21" s="62">
        <f>+M_Mills_Anual!J23/M_Mills_Anual!I23*100-100</f>
        <v>52.61776723497309</v>
      </c>
      <c r="J21" s="62">
        <f>+M_Mills_Anual!K23/M_Mills_Anual!J23*100-100</f>
        <v>-8.965747780378578</v>
      </c>
      <c r="K21" s="62">
        <f>+M_Mills_Anual!L23/M_Mills_Anual!K23*100-100</f>
        <v>38.89186925735834</v>
      </c>
      <c r="L21" s="62">
        <f>+M_Mills_Anual!M23/M_Mills_Anual!L23*100-100</f>
        <v>78.38349533495258</v>
      </c>
      <c r="M21" s="62">
        <f>+M_Mills_Anual!N23/M_Mills_Anual!M23*100-100</f>
        <v>28.512315807871232</v>
      </c>
      <c r="N21" s="62">
        <f>+M_Mills_Anual!O23/M_Mills_Anual!N23*100-100</f>
        <v>6.388200184857325</v>
      </c>
      <c r="O21" s="62">
        <f>+M_Mills_Anual!P23/M_Mills_Anual!O23*100-100</f>
        <v>36.55949620121345</v>
      </c>
      <c r="P21" s="62">
        <f>+M_Mills_Anual!Q23/M_Mills_Anual!P23*100-100</f>
        <v>37.505072489034376</v>
      </c>
      <c r="Q21" s="62">
        <f>+M_Mills_Anual!R23/M_Mills_Anual!Q23*100-100</f>
        <v>-6.7723453573752295</v>
      </c>
      <c r="R21" s="62">
        <f>+M_Mills_Anual!S23/M_Mills_Anual!R23*100-100</f>
        <v>-29.570588505647137</v>
      </c>
      <c r="S21" s="62">
        <f>+M_Mills_Anual!T23/M_Mills_Anual!S23*100-100</f>
        <v>-12.75171873828576</v>
      </c>
      <c r="T21" s="62">
        <f>+M_Mills_Anual!U23/M_Mills_Anual!T23*100-100</f>
        <v>94.25291709444483</v>
      </c>
      <c r="U21" s="62">
        <f>+M_Mills_Anual!V23/M_Mills_Anual!U23*100-100</f>
        <v>105.90412273689628</v>
      </c>
      <c r="V21" s="62">
        <f>+M_Mills_Anual!W23/M_Mills_Anual!V23*100-100</f>
        <v>-73.08356256377043</v>
      </c>
      <c r="W21" s="62">
        <f>+M_Mills_Anual!X23/M_Mills_Anual!W23*100-100</f>
        <v>17.419917102362774</v>
      </c>
      <c r="X21" s="62">
        <f>+M_Mills_Anual!Y23/M_Mills_Anual!X23*100-100</f>
        <v>42.8485221886657</v>
      </c>
      <c r="Y21" s="62">
        <f>+M_Mills_Anual!Z21/M_Mills_Anual!Y21*100-100</f>
        <v>-9.24578270300286</v>
      </c>
      <c r="Z21" s="62">
        <f>+M_Mills_Anual!AA21/M_Mills_Anual!Z21*100-100</f>
        <v>41.21839500499766</v>
      </c>
    </row>
    <row r="22" spans="2:26" s="74" customFormat="1" ht="15.75">
      <c r="B22" s="71" t="s">
        <v>21</v>
      </c>
      <c r="C22" s="64">
        <f>+M_Mills_Anual!D24/M_Mills_Anual!C24*100-100</f>
        <v>21.71350628801352</v>
      </c>
      <c r="D22" s="64">
        <f>+M_Mills_Anual!E24/M_Mills_Anual!D24*100-100</f>
        <v>41.068920212697776</v>
      </c>
      <c r="E22" s="64">
        <f>+M_Mills_Anual!F24/M_Mills_Anual!E24*100-100</f>
        <v>7.496973652110157</v>
      </c>
      <c r="F22" s="64">
        <f>+M_Mills_Anual!G24/M_Mills_Anual!F24*100-100</f>
        <v>3.002074236886031</v>
      </c>
      <c r="G22" s="64">
        <f>+M_Mills_Anual!H24/M_Mills_Anual!G24*100-100</f>
        <v>5.62844399692662</v>
      </c>
      <c r="H22" s="64">
        <f>+M_Mills_Anual!I24/M_Mills_Anual!H24*100-100</f>
        <v>19.506617169199785</v>
      </c>
      <c r="I22" s="64">
        <f>+M_Mills_Anual!J24/M_Mills_Anual!I24*100-100</f>
        <v>24.67241197776326</v>
      </c>
      <c r="J22" s="64">
        <f>+M_Mills_Anual!K24/M_Mills_Anual!J24*100-100</f>
        <v>22.485945782006155</v>
      </c>
      <c r="K22" s="64">
        <f>+M_Mills_Anual!L24/M_Mills_Anual!K24*100-100</f>
        <v>19.083357812365648</v>
      </c>
      <c r="L22" s="64">
        <f>+M_Mills_Anual!M24/M_Mills_Anual!L24*100-100</f>
        <v>32.44188566355436</v>
      </c>
      <c r="M22" s="64">
        <f>+M_Mills_Anual!N24/M_Mills_Anual!M24*100-100</f>
        <v>39.74536170131714</v>
      </c>
      <c r="N22" s="64">
        <f>+M_Mills_Anual!O24/M_Mills_Anual!N24*100-100</f>
        <v>-31.274269488379048</v>
      </c>
      <c r="O22" s="64">
        <f>+M_Mills_Anual!P24/M_Mills_Anual!O24*100-100</f>
        <v>38.26377515160621</v>
      </c>
      <c r="P22" s="64">
        <f>+M_Mills_Anual!Q24/M_Mills_Anual!P24*100-100</f>
        <v>27.319077628102903</v>
      </c>
      <c r="Q22" s="64">
        <f>+M_Mills_Anual!R24/M_Mills_Anual!Q24*100-100</f>
        <v>5.693204470938923</v>
      </c>
      <c r="R22" s="64">
        <f>+M_Mills_Anual!S24/M_Mills_Anual!R24*100-100</f>
        <v>1.8229509444834093</v>
      </c>
      <c r="S22" s="64">
        <f>+M_Mills_Anual!T24/M_Mills_Anual!S24*100-100</f>
        <v>-1.8997053086377065</v>
      </c>
      <c r="T22" s="64">
        <f>+M_Mills_Anual!U24/M_Mills_Anual!T24*100-100</f>
        <v>-15.265203501393259</v>
      </c>
      <c r="U22" s="64">
        <f>+M_Mills_Anual!V24/M_Mills_Anual!U24*100-100</f>
        <v>-4.216902198273715</v>
      </c>
      <c r="V22" s="64">
        <f>+M_Mills_Anual!W24/M_Mills_Anual!V24*100-100</f>
        <v>17.571028102523798</v>
      </c>
      <c r="W22" s="64">
        <f>+M_Mills_Anual!X24/M_Mills_Anual!W24*100-100</f>
        <v>14.978483349014837</v>
      </c>
      <c r="X22" s="64">
        <f>+M_Mills_Anual!Y24/M_Mills_Anual!X24*100-100</f>
        <v>-6.75222038042584</v>
      </c>
      <c r="Y22" s="64">
        <f>+M_Mills_Anual!Z22/M_Mills_Anual!Y22*100-100</f>
        <v>-30.023416016022423</v>
      </c>
      <c r="Z22" s="64">
        <f>+M_Mills_Anual!AA22/M_Mills_Anual!Z22*100-100</f>
        <v>56.74035171797655</v>
      </c>
    </row>
    <row r="23" spans="2:26" s="59" customFormat="1" ht="15.75">
      <c r="B23" s="49" t="s">
        <v>22</v>
      </c>
      <c r="C23" s="62">
        <f>+M_Mills_Anual!D25/M_Mills_Anual!C25*100-100</f>
        <v>7.334797847939669</v>
      </c>
      <c r="D23" s="62">
        <f>+M_Mills_Anual!E25/M_Mills_Anual!D25*100-100</f>
        <v>82.31587214980678</v>
      </c>
      <c r="E23" s="62">
        <f>+M_Mills_Anual!F25/M_Mills_Anual!E25*100-100</f>
        <v>32.38470007536267</v>
      </c>
      <c r="F23" s="62">
        <f>+M_Mills_Anual!G25/M_Mills_Anual!F25*100-100</f>
        <v>12.708351841184466</v>
      </c>
      <c r="G23" s="62">
        <f>+M_Mills_Anual!H25/M_Mills_Anual!G25*100-100</f>
        <v>6.521098462983275</v>
      </c>
      <c r="H23" s="62">
        <f>+M_Mills_Anual!I25/M_Mills_Anual!H25*100-100</f>
        <v>41.380385124119755</v>
      </c>
      <c r="I23" s="62">
        <f>+M_Mills_Anual!J25/M_Mills_Anual!I25*100-100</f>
        <v>27.254521047471613</v>
      </c>
      <c r="J23" s="62">
        <f>+M_Mills_Anual!K25/M_Mills_Anual!J25*100-100</f>
        <v>31.393673300397552</v>
      </c>
      <c r="K23" s="62">
        <f>+M_Mills_Anual!L25/M_Mills_Anual!K25*100-100</f>
        <v>19.572706532382483</v>
      </c>
      <c r="L23" s="62">
        <f>+M_Mills_Anual!M25/M_Mills_Anual!L25*100-100</f>
        <v>29.536996696961552</v>
      </c>
      <c r="M23" s="62">
        <f>+M_Mills_Anual!N25/M_Mills_Anual!M25*100-100</f>
        <v>42.582516637301524</v>
      </c>
      <c r="N23" s="62">
        <f>+M_Mills_Anual!O25/M_Mills_Anual!N25*100-100</f>
        <v>-43.64059263963965</v>
      </c>
      <c r="O23" s="62">
        <f>+M_Mills_Anual!P25/M_Mills_Anual!O25*100-100</f>
        <v>37.76646626793584</v>
      </c>
      <c r="P23" s="62">
        <f>+M_Mills_Anual!Q25/M_Mills_Anual!P25*100-100</f>
        <v>39.99707159760027</v>
      </c>
      <c r="Q23" s="62">
        <f>+M_Mills_Anual!R25/M_Mills_Anual!Q25*100-100</f>
        <v>2.541178568164</v>
      </c>
      <c r="R23" s="62">
        <f>+M_Mills_Anual!S25/M_Mills_Anual!R25*100-100</f>
        <v>10.128655255649647</v>
      </c>
      <c r="S23" s="62">
        <f>+M_Mills_Anual!T25/M_Mills_Anual!S25*100-100</f>
        <v>-10.742607549549163</v>
      </c>
      <c r="T23" s="62">
        <f>+M_Mills_Anual!U25/M_Mills_Anual!T25*100-100</f>
        <v>-34.39661965980659</v>
      </c>
      <c r="U23" s="62">
        <f>+M_Mills_Anual!V25/M_Mills_Anual!U25*100-100</f>
        <v>3.8929744484508717</v>
      </c>
      <c r="V23" s="62">
        <f>+M_Mills_Anual!W25/M_Mills_Anual!V25*100-100</f>
        <v>38.80998111686219</v>
      </c>
      <c r="W23" s="62">
        <f>+M_Mills_Anual!X25/M_Mills_Anual!W25*100-100</f>
        <v>21.311113450116338</v>
      </c>
      <c r="X23" s="62">
        <f>+M_Mills_Anual!Y25/M_Mills_Anual!X25*100-100</f>
        <v>-13.236306903266822</v>
      </c>
      <c r="Y23" s="62">
        <f>+M_Mills_Anual!Z23/M_Mills_Anual!Y23*100-100</f>
        <v>-36.92174267716941</v>
      </c>
      <c r="Z23" s="62">
        <f>+M_Mills_Anual!AA23/M_Mills_Anual!Z23*100-100</f>
        <v>-0.4729772437100763</v>
      </c>
    </row>
    <row r="24" spans="2:26" s="59" customFormat="1" ht="15.75">
      <c r="B24" s="50" t="s">
        <v>23</v>
      </c>
      <c r="C24" s="62">
        <f>+M_Mills_Anual!D26/M_Mills_Anual!C26*100-100</f>
        <v>6.1910790561346545</v>
      </c>
      <c r="D24" s="62">
        <f>+M_Mills_Anual!E26/M_Mills_Anual!D26*100-100</f>
        <v>88.03901272137605</v>
      </c>
      <c r="E24" s="62">
        <f>+M_Mills_Anual!F26/M_Mills_Anual!E26*100-100</f>
        <v>34.58612821073774</v>
      </c>
      <c r="F24" s="62">
        <f>+M_Mills_Anual!G26/M_Mills_Anual!F26*100-100</f>
        <v>12.325953142919602</v>
      </c>
      <c r="G24" s="62">
        <f>+M_Mills_Anual!H26/M_Mills_Anual!G26*100-100</f>
        <v>7.25226053362293</v>
      </c>
      <c r="H24" s="62">
        <f>+M_Mills_Anual!I26/M_Mills_Anual!H26*100-100</f>
        <v>42.398577888106814</v>
      </c>
      <c r="I24" s="62">
        <f>+M_Mills_Anual!J26/M_Mills_Anual!I26*100-100</f>
        <v>27.765193462660804</v>
      </c>
      <c r="J24" s="62">
        <f>+M_Mills_Anual!K26/M_Mills_Anual!J26*100-100</f>
        <v>31.284311959122846</v>
      </c>
      <c r="K24" s="62">
        <f>+M_Mills_Anual!L26/M_Mills_Anual!K26*100-100</f>
        <v>18.92157073159646</v>
      </c>
      <c r="L24" s="62">
        <f>+M_Mills_Anual!M26/M_Mills_Anual!L26*100-100</f>
        <v>29.68567667060759</v>
      </c>
      <c r="M24" s="62">
        <f>+M_Mills_Anual!N26/M_Mills_Anual!M26*100-100</f>
        <v>42.74394015653189</v>
      </c>
      <c r="N24" s="62">
        <f>+M_Mills_Anual!O26/M_Mills_Anual!N26*100-100</f>
        <v>-44.65095676441694</v>
      </c>
      <c r="O24" s="62">
        <f>+M_Mills_Anual!P26/M_Mills_Anual!O26*100-100</f>
        <v>37.53780851622986</v>
      </c>
      <c r="P24" s="62">
        <f>+M_Mills_Anual!Q26/M_Mills_Anual!P26*100-100</f>
        <v>40.96497172593317</v>
      </c>
      <c r="Q24" s="62">
        <f>+M_Mills_Anual!R26/M_Mills_Anual!Q26*100-100</f>
        <v>2.3760169753164178</v>
      </c>
      <c r="R24" s="62">
        <f>+M_Mills_Anual!S26/M_Mills_Anual!R26*100-100</f>
        <v>10.026012276804224</v>
      </c>
      <c r="S24" s="62">
        <f>+M_Mills_Anual!T26/M_Mills_Anual!S26*100-100</f>
        <v>-10.798751904935173</v>
      </c>
      <c r="T24" s="62">
        <f>+M_Mills_Anual!U26/M_Mills_Anual!T26*100-100</f>
        <v>-36.07397382834966</v>
      </c>
      <c r="U24" s="62">
        <f>+M_Mills_Anual!V26/M_Mills_Anual!U26*100-100</f>
        <v>4.75477813526885</v>
      </c>
      <c r="V24" s="62">
        <f>+M_Mills_Anual!W26/M_Mills_Anual!V26*100-100</f>
        <v>41.203556902034876</v>
      </c>
      <c r="W24" s="62">
        <f>+M_Mills_Anual!X26/M_Mills_Anual!W26*100-100</f>
        <v>21.474078193359475</v>
      </c>
      <c r="X24" s="62">
        <f>+M_Mills_Anual!Y26/M_Mills_Anual!X26*100-100</f>
        <v>-13.638433315974211</v>
      </c>
      <c r="Y24" s="62">
        <f>+M_Mills_Anual!Z24/M_Mills_Anual!Y24*100-100</f>
        <v>-18.637007179809757</v>
      </c>
      <c r="Z24" s="62">
        <f>+M_Mills_Anual!AA24/M_Mills_Anual!Z24*100-100</f>
        <v>54.27441879258515</v>
      </c>
    </row>
    <row r="25" spans="2:26" s="59" customFormat="1" ht="15.75">
      <c r="B25" s="50" t="s">
        <v>27</v>
      </c>
      <c r="C25" s="62">
        <f>+M_Mills_Anual!D27/M_Mills_Anual!C27*100-100</f>
        <v>20.90545931864864</v>
      </c>
      <c r="D25" s="62">
        <f>+M_Mills_Anual!E27/M_Mills_Anual!D27*100-100</f>
        <v>22.67303477972409</v>
      </c>
      <c r="E25" s="62">
        <f>+M_Mills_Anual!F27/M_Mills_Anual!E27*100-100</f>
        <v>-2.7816462115530953</v>
      </c>
      <c r="F25" s="62">
        <f>+M_Mills_Anual!G27/M_Mills_Anual!F27*100-100</f>
        <v>21.164862050213486</v>
      </c>
      <c r="G25" s="62">
        <f>+M_Mills_Anual!H27/M_Mills_Anual!G27*100-100</f>
        <v>-8.468563763951735</v>
      </c>
      <c r="H25" s="62">
        <f>+M_Mills_Anual!I27/M_Mills_Anual!H27*100-100</f>
        <v>16.921065268146947</v>
      </c>
      <c r="I25" s="62">
        <f>+M_Mills_Anual!J27/M_Mills_Anual!I27*100-100</f>
        <v>12.313865340621462</v>
      </c>
      <c r="J25" s="62">
        <f>+M_Mills_Anual!K27/M_Mills_Anual!J27*100-100</f>
        <v>35.033412529997065</v>
      </c>
      <c r="K25" s="62">
        <f>+M_Mills_Anual!L27/M_Mills_Anual!K27*100-100</f>
        <v>40.64198218924113</v>
      </c>
      <c r="L25" s="62">
        <f>+M_Mills_Anual!M27/M_Mills_Anual!L27*100-100</f>
        <v>25.46904146948532</v>
      </c>
      <c r="M25" s="62">
        <f>+M_Mills_Anual!N27/M_Mills_Anual!M27*100-100</f>
        <v>38.01746249823282</v>
      </c>
      <c r="N25" s="62">
        <f>+M_Mills_Anual!O27/M_Mills_Anual!N27*100-100</f>
        <v>-14.089014370144952</v>
      </c>
      <c r="O25" s="62">
        <f>+M_Mills_Anual!P27/M_Mills_Anual!O27*100-100</f>
        <v>42.07520448240791</v>
      </c>
      <c r="P25" s="62">
        <f>+M_Mills_Anual!Q27/M_Mills_Anual!P27*100-100</f>
        <v>20.672346023749853</v>
      </c>
      <c r="Q25" s="62">
        <f>+M_Mills_Anual!R27/M_Mills_Anual!Q27*100-100</f>
        <v>6.202608584334257</v>
      </c>
      <c r="R25" s="62">
        <f>+M_Mills_Anual!S27/M_Mills_Anual!R27*100-100</f>
        <v>13.56012125594583</v>
      </c>
      <c r="S25" s="62">
        <f>+M_Mills_Anual!T27/M_Mills_Anual!S27*100-100</f>
        <v>-9.625203830523319</v>
      </c>
      <c r="T25" s="62">
        <f>+M_Mills_Anual!U27/M_Mills_Anual!T27*100-100</f>
        <v>-1.4687300653507407</v>
      </c>
      <c r="U25" s="62">
        <f>+M_Mills_Anual!V27/M_Mills_Anual!U27*100-100</f>
        <v>-7.1344157349482344</v>
      </c>
      <c r="V25" s="62">
        <f>+M_Mills_Anual!W27/M_Mills_Anual!V27*100-100</f>
        <v>4.454962206526233</v>
      </c>
      <c r="W25" s="62">
        <f>+M_Mills_Anual!X27/M_Mills_Anual!W27*100-100</f>
        <v>18.159927694613515</v>
      </c>
      <c r="X25" s="62">
        <f>+M_Mills_Anual!Y27/M_Mills_Anual!X27*100-100</f>
        <v>-5.295923787278213</v>
      </c>
      <c r="Y25" s="62">
        <f>+M_Mills_Anual!Z25/M_Mills_Anual!Y25*100-100</f>
        <v>-45.211219649824606</v>
      </c>
      <c r="Z25" s="62">
        <f>+M_Mills_Anual!AA25/M_Mills_Anual!Z25*100-100</f>
        <v>96.70760938824486</v>
      </c>
    </row>
    <row r="26" spans="2:26" s="59" customFormat="1" ht="15.75">
      <c r="B26" s="50" t="s">
        <v>28</v>
      </c>
      <c r="C26" s="63" t="s">
        <v>2</v>
      </c>
      <c r="D26" s="63" t="s">
        <v>2</v>
      </c>
      <c r="E26" s="63" t="s">
        <v>2</v>
      </c>
      <c r="F26" s="63" t="s">
        <v>2</v>
      </c>
      <c r="G26" s="63" t="s">
        <v>2</v>
      </c>
      <c r="H26" s="63" t="s">
        <v>2</v>
      </c>
      <c r="I26" s="63" t="s">
        <v>2</v>
      </c>
      <c r="J26" s="63" t="s">
        <v>2</v>
      </c>
      <c r="K26" s="63" t="s">
        <v>2</v>
      </c>
      <c r="L26" s="63" t="s">
        <v>2</v>
      </c>
      <c r="M26" s="63" t="s">
        <v>2</v>
      </c>
      <c r="N26" s="63" t="s">
        <v>2</v>
      </c>
      <c r="O26" s="63" t="s">
        <v>2</v>
      </c>
      <c r="P26" s="63" t="s">
        <v>2</v>
      </c>
      <c r="Q26" s="63">
        <f>+M_Mills_Anual!R28/M_Mills_Anual!Q28*100-100</f>
        <v>-7.724186303563258</v>
      </c>
      <c r="R26" s="63">
        <f>+M_Mills_Anual!S28/M_Mills_Anual!R28*100-100</f>
        <v>-100</v>
      </c>
      <c r="S26" s="63" t="s">
        <v>2</v>
      </c>
      <c r="T26" s="63" t="s">
        <v>2</v>
      </c>
      <c r="U26" s="63" t="s">
        <v>2</v>
      </c>
      <c r="V26" s="63" t="s">
        <v>2</v>
      </c>
      <c r="W26" s="63" t="s">
        <v>2</v>
      </c>
      <c r="X26" s="63" t="s">
        <v>2</v>
      </c>
      <c r="Y26" s="63">
        <f>+M_Mills_Anual!Z26/M_Mills_Anual!Y26*100-100</f>
        <v>-46.41287682030361</v>
      </c>
      <c r="Z26" s="63">
        <f>+M_Mills_Anual!AA26/M_Mills_Anual!Z26*100-100</f>
        <v>99.74240459761455</v>
      </c>
    </row>
    <row r="27" spans="2:26" s="59" customFormat="1" ht="31.5">
      <c r="B27" s="49" t="s">
        <v>29</v>
      </c>
      <c r="C27" s="62">
        <f>+M_Mills_Anual!D29/M_Mills_Anual!C29*100-100</f>
        <v>17.908506541383503</v>
      </c>
      <c r="D27" s="62">
        <f>+M_Mills_Anual!E29/M_Mills_Anual!D29*100-100</f>
        <v>17.645352999145203</v>
      </c>
      <c r="E27" s="62">
        <f>+M_Mills_Anual!F29/M_Mills_Anual!E29*100-100</f>
        <v>22.988280668265787</v>
      </c>
      <c r="F27" s="62">
        <f>+M_Mills_Anual!G29/M_Mills_Anual!F29*100-100</f>
        <v>14.554584065626102</v>
      </c>
      <c r="G27" s="62">
        <f>+M_Mills_Anual!H29/M_Mills_Anual!G29*100-100</f>
        <v>7.310495900580307</v>
      </c>
      <c r="H27" s="62">
        <f>+M_Mills_Anual!I29/M_Mills_Anual!H29*100-100</f>
        <v>11.93809660937805</v>
      </c>
      <c r="I27" s="62">
        <f>+M_Mills_Anual!J29/M_Mills_Anual!I29*100-100</f>
        <v>28.77237836076469</v>
      </c>
      <c r="J27" s="62">
        <f>+M_Mills_Anual!K29/M_Mills_Anual!J29*100-100</f>
        <v>9.806101998817482</v>
      </c>
      <c r="K27" s="62">
        <f>+M_Mills_Anual!L29/M_Mills_Anual!K29*100-100</f>
        <v>11.400785677729715</v>
      </c>
      <c r="L27" s="62">
        <f>+M_Mills_Anual!M29/M_Mills_Anual!L29*100-100</f>
        <v>40.997634149607364</v>
      </c>
      <c r="M27" s="62">
        <f>+M_Mills_Anual!N29/M_Mills_Anual!M29*100-100</f>
        <v>45.436116454610556</v>
      </c>
      <c r="N27" s="62">
        <f>+M_Mills_Anual!O29/M_Mills_Anual!N29*100-100</f>
        <v>-15.715030572234951</v>
      </c>
      <c r="O27" s="62">
        <f>+M_Mills_Anual!P29/M_Mills_Anual!O29*100-100</f>
        <v>13.814136620829458</v>
      </c>
      <c r="P27" s="62">
        <f>+M_Mills_Anual!Q29/M_Mills_Anual!P29*100-100</f>
        <v>22.379629795996834</v>
      </c>
      <c r="Q27" s="62">
        <f>+M_Mills_Anual!R29/M_Mills_Anual!Q29*100-100</f>
        <v>17.347631552476244</v>
      </c>
      <c r="R27" s="62">
        <f>+M_Mills_Anual!S29/M_Mills_Anual!R29*100-100</f>
        <v>-3.49162628953151</v>
      </c>
      <c r="S27" s="62">
        <f>+M_Mills_Anual!T29/M_Mills_Anual!S29*100-100</f>
        <v>7.990888901247885</v>
      </c>
      <c r="T27" s="62">
        <f>+M_Mills_Anual!U29/M_Mills_Anual!T29*100-100</f>
        <v>-8.272918901020958</v>
      </c>
      <c r="U27" s="62">
        <f>+M_Mills_Anual!V29/M_Mills_Anual!U29*100-100</f>
        <v>-1.8682477398516824</v>
      </c>
      <c r="V27" s="62">
        <f>+M_Mills_Anual!W29/M_Mills_Anual!V29*100-100</f>
        <v>21.489204485835202</v>
      </c>
      <c r="W27" s="62">
        <f>+M_Mills_Anual!X29/M_Mills_Anual!W29*100-100</f>
        <v>-0.6663273040188642</v>
      </c>
      <c r="X27" s="62">
        <f>+M_Mills_Anual!Y29/M_Mills_Anual!X29*100-100</f>
        <v>-0.018491640666780995</v>
      </c>
      <c r="Y27" s="62">
        <f>+M_Mills_Anual!Z27/M_Mills_Anual!Y27*100-100</f>
        <v>-23.280375948732484</v>
      </c>
      <c r="Z27" s="62">
        <f>+M_Mills_Anual!AA27/M_Mills_Anual!Z27*100-100</f>
        <v>58.1689278263149</v>
      </c>
    </row>
    <row r="28" spans="2:26" s="59" customFormat="1" ht="15.75">
      <c r="B28" s="50" t="s">
        <v>30</v>
      </c>
      <c r="C28" s="62">
        <f>+M_Mills_Anual!D30/M_Mills_Anual!C30*100-100</f>
        <v>7.562150945246302</v>
      </c>
      <c r="D28" s="62">
        <f>+M_Mills_Anual!E30/M_Mills_Anual!D30*100-100</f>
        <v>25.784076550699055</v>
      </c>
      <c r="E28" s="62">
        <f>+M_Mills_Anual!F30/M_Mills_Anual!E30*100-100</f>
        <v>41.65889029449784</v>
      </c>
      <c r="F28" s="62">
        <f>+M_Mills_Anual!G30/M_Mills_Anual!F30*100-100</f>
        <v>21.025435600052205</v>
      </c>
      <c r="G28" s="62">
        <f>+M_Mills_Anual!H30/M_Mills_Anual!G30*100-100</f>
        <v>20.47634212835048</v>
      </c>
      <c r="H28" s="62">
        <f>+M_Mills_Anual!I30/M_Mills_Anual!H30*100-100</f>
        <v>9.596585973829434</v>
      </c>
      <c r="I28" s="62">
        <f>+M_Mills_Anual!J30/M_Mills_Anual!I30*100-100</f>
        <v>21.349713282490356</v>
      </c>
      <c r="J28" s="62">
        <f>+M_Mills_Anual!K30/M_Mills_Anual!J30*100-100</f>
        <v>7.692562711356345</v>
      </c>
      <c r="K28" s="62">
        <f>+M_Mills_Anual!L30/M_Mills_Anual!K30*100-100</f>
        <v>12.251901737826316</v>
      </c>
      <c r="L28" s="62">
        <f>+M_Mills_Anual!M30/M_Mills_Anual!L30*100-100</f>
        <v>26.544580831521984</v>
      </c>
      <c r="M28" s="62">
        <f>+M_Mills_Anual!N30/M_Mills_Anual!M30*100-100</f>
        <v>41.798639340598584</v>
      </c>
      <c r="N28" s="62">
        <f>+M_Mills_Anual!O30/M_Mills_Anual!N30*100-100</f>
        <v>6.102508139527217</v>
      </c>
      <c r="O28" s="62">
        <f>+M_Mills_Anual!P30/M_Mills_Anual!O30*100-100</f>
        <v>13.7994269725356</v>
      </c>
      <c r="P28" s="62">
        <f>+M_Mills_Anual!Q30/M_Mills_Anual!P30*100-100</f>
        <v>11.323118952276047</v>
      </c>
      <c r="Q28" s="62">
        <f>+M_Mills_Anual!R30/M_Mills_Anual!Q30*100-100</f>
        <v>27.619758707253112</v>
      </c>
      <c r="R28" s="62">
        <f>+M_Mills_Anual!S30/M_Mills_Anual!R30*100-100</f>
        <v>0.6491452448685209</v>
      </c>
      <c r="S28" s="62">
        <f>+M_Mills_Anual!T30/M_Mills_Anual!S30*100-100</f>
        <v>10.302382287662027</v>
      </c>
      <c r="T28" s="62">
        <f>+M_Mills_Anual!U30/M_Mills_Anual!T30*100-100</f>
        <v>-18.33754307538001</v>
      </c>
      <c r="U28" s="62">
        <f>+M_Mills_Anual!V30/M_Mills_Anual!U30*100-100</f>
        <v>7.937408966464645</v>
      </c>
      <c r="V28" s="62">
        <f>+M_Mills_Anual!W30/M_Mills_Anual!V30*100-100</f>
        <v>4.567515485532809</v>
      </c>
      <c r="W28" s="62">
        <f>+M_Mills_Anual!X30/M_Mills_Anual!W30*100-100</f>
        <v>17.38760875635792</v>
      </c>
      <c r="X28" s="62">
        <f>+M_Mills_Anual!Y30/M_Mills_Anual!X30*100-100</f>
        <v>-9.777454066267325</v>
      </c>
      <c r="Y28" s="62">
        <f>+M_Mills_Anual!Z28/M_Mills_Anual!Y28*100-100</f>
        <v>-74.83728411969483</v>
      </c>
      <c r="Z28" s="62">
        <f>+M_Mills_Anual!AA28/M_Mills_Anual!Z28*100-100</f>
        <v>-100</v>
      </c>
    </row>
    <row r="29" spans="2:26" s="59" customFormat="1" ht="15.75">
      <c r="B29" s="50" t="s">
        <v>33</v>
      </c>
      <c r="C29" s="62">
        <f>+M_Mills_Anual!D31/M_Mills_Anual!C31*100-100</f>
        <v>23.337292323821472</v>
      </c>
      <c r="D29" s="62">
        <f>+M_Mills_Anual!E31/M_Mills_Anual!D31*100-100</f>
        <v>13.92112149451414</v>
      </c>
      <c r="E29" s="62">
        <f>+M_Mills_Anual!F31/M_Mills_Anual!E31*100-100</f>
        <v>13.555053671450395</v>
      </c>
      <c r="F29" s="62">
        <f>+M_Mills_Anual!G31/M_Mills_Anual!F31*100-100</f>
        <v>10.476082900776262</v>
      </c>
      <c r="G29" s="62">
        <f>+M_Mills_Anual!H31/M_Mills_Anual!G31*100-100</f>
        <v>-1.780183056414117</v>
      </c>
      <c r="H29" s="62">
        <f>+M_Mills_Anual!I31/M_Mills_Anual!H31*100-100</f>
        <v>13.92120444159093</v>
      </c>
      <c r="I29" s="62">
        <f>+M_Mills_Anual!J31/M_Mills_Anual!I31*100-100</f>
        <v>34.82024934130601</v>
      </c>
      <c r="J29" s="62">
        <f>+M_Mills_Anual!K31/M_Mills_Anual!J31*100-100</f>
        <v>11.35611951657971</v>
      </c>
      <c r="K29" s="62">
        <f>+M_Mills_Anual!L31/M_Mills_Anual!K31*100-100</f>
        <v>10.797133613358326</v>
      </c>
      <c r="L29" s="62">
        <f>+M_Mills_Anual!M31/M_Mills_Anual!L31*100-100</f>
        <v>51.38302132074662</v>
      </c>
      <c r="M29" s="62">
        <f>+M_Mills_Anual!N31/M_Mills_Anual!M31*100-100</f>
        <v>47.62100727210992</v>
      </c>
      <c r="N29" s="62">
        <f>+M_Mills_Anual!O31/M_Mills_Anual!N31*100-100</f>
        <v>-28.303099847812575</v>
      </c>
      <c r="O29" s="62">
        <f>+M_Mills_Anual!P31/M_Mills_Anual!O31*100-100</f>
        <v>13.8266963689248</v>
      </c>
      <c r="P29" s="62">
        <f>+M_Mills_Anual!Q31/M_Mills_Anual!P31*100-100</f>
        <v>31.817905950001546</v>
      </c>
      <c r="Q29" s="62">
        <f>+M_Mills_Anual!R31/M_Mills_Anual!Q31*100-100</f>
        <v>9.942275779038368</v>
      </c>
      <c r="R29" s="62">
        <f>+M_Mills_Anual!S31/M_Mills_Anual!R31*100-100</f>
        <v>-6.956760075982672</v>
      </c>
      <c r="S29" s="62">
        <f>+M_Mills_Anual!T31/M_Mills_Anual!S31*100-100</f>
        <v>5.89843133600958</v>
      </c>
      <c r="T29" s="62">
        <f>+M_Mills_Anual!U31/M_Mills_Anual!T31*100-100</f>
        <v>1.216878307795838</v>
      </c>
      <c r="U29" s="62">
        <f>+M_Mills_Anual!V31/M_Mills_Anual!U31*100-100</f>
        <v>-9.327676272240922</v>
      </c>
      <c r="V29" s="62">
        <f>+M_Mills_Anual!W31/M_Mills_Anual!V31*100-100</f>
        <v>36.813122668307784</v>
      </c>
      <c r="W29" s="62">
        <f>+M_Mills_Anual!X31/M_Mills_Anual!W31*100-100</f>
        <v>-13.162213158516693</v>
      </c>
      <c r="X29" s="62">
        <f>+M_Mills_Anual!Y31/M_Mills_Anual!X31*100-100</f>
        <v>9.112381410808453</v>
      </c>
      <c r="Y29" s="62">
        <f>+M_Mills_Anual!Z29/M_Mills_Anual!Y29*100-100</f>
        <v>5.467724339198199</v>
      </c>
      <c r="Z29" s="62">
        <f>+M_Mills_Anual!AA29/M_Mills_Anual!Z29*100-100</f>
        <v>28.4616214349966</v>
      </c>
    </row>
    <row r="30" spans="2:26" s="59" customFormat="1" ht="15.75">
      <c r="B30" s="49" t="s">
        <v>34</v>
      </c>
      <c r="C30" s="62">
        <f>+M_Mills_Anual!D32/M_Mills_Anual!C32*100-100</f>
        <v>25.466138574425273</v>
      </c>
      <c r="D30" s="62">
        <f>+M_Mills_Anual!E32/M_Mills_Anual!D32*100-100</f>
        <v>34.81484918702711</v>
      </c>
      <c r="E30" s="62">
        <f>+M_Mills_Anual!F32/M_Mills_Anual!E32*100-100</f>
        <v>-0.4968527405045364</v>
      </c>
      <c r="F30" s="62">
        <f>+M_Mills_Anual!G32/M_Mills_Anual!F32*100-100</f>
        <v>-1.6282200064198378</v>
      </c>
      <c r="G30" s="62">
        <f>+M_Mills_Anual!H32/M_Mills_Anual!G32*100-100</f>
        <v>5.069705024416876</v>
      </c>
      <c r="H30" s="62">
        <f>+M_Mills_Anual!I32/M_Mills_Anual!H32*100-100</f>
        <v>11.135518576121612</v>
      </c>
      <c r="I30" s="62">
        <f>+M_Mills_Anual!J32/M_Mills_Anual!I32*100-100</f>
        <v>22.81687717643939</v>
      </c>
      <c r="J30" s="62">
        <f>+M_Mills_Anual!K32/M_Mills_Anual!J32*100-100</f>
        <v>19.052550100316125</v>
      </c>
      <c r="K30" s="62">
        <f>+M_Mills_Anual!L32/M_Mills_Anual!K32*100-100</f>
        <v>19.6333009352268</v>
      </c>
      <c r="L30" s="62">
        <f>+M_Mills_Anual!M32/M_Mills_Anual!L32*100-100</f>
        <v>33.34253556267288</v>
      </c>
      <c r="M30" s="62">
        <f>+M_Mills_Anual!N32/M_Mills_Anual!M32*100-100</f>
        <v>37.43388223536596</v>
      </c>
      <c r="N30" s="62">
        <f>+M_Mills_Anual!O32/M_Mills_Anual!N32*100-100</f>
        <v>-25.420950537498115</v>
      </c>
      <c r="O30" s="62">
        <f>+M_Mills_Anual!P32/M_Mills_Anual!O32*100-100</f>
        <v>41.68306839436727</v>
      </c>
      <c r="P30" s="62">
        <f>+M_Mills_Anual!Q32/M_Mills_Anual!P32*100-100</f>
        <v>22.074924912938982</v>
      </c>
      <c r="Q30" s="62">
        <f>+M_Mills_Anual!R32/M_Mills_Anual!Q32*100-100</f>
        <v>6.112561833287572</v>
      </c>
      <c r="R30" s="62">
        <f>+M_Mills_Anual!S32/M_Mills_Anual!R32*100-100</f>
        <v>-1.7429900035184147</v>
      </c>
      <c r="S30" s="62">
        <f>+M_Mills_Anual!T32/M_Mills_Anual!S32*100-100</f>
        <v>1.9640903589895515</v>
      </c>
      <c r="T30" s="62">
        <f>+M_Mills_Anual!U32/M_Mills_Anual!T32*100-100</f>
        <v>-6.65637122220528</v>
      </c>
      <c r="U30" s="62">
        <f>+M_Mills_Anual!V32/M_Mills_Anual!U32*100-100</f>
        <v>-7.311950094290026</v>
      </c>
      <c r="V30" s="62">
        <f>+M_Mills_Anual!W32/M_Mills_Anual!V32*100-100</f>
        <v>8.811399666954259</v>
      </c>
      <c r="W30" s="62">
        <f>+M_Mills_Anual!X32/M_Mills_Anual!W32*100-100</f>
        <v>14.028379006604098</v>
      </c>
      <c r="X30" s="62">
        <f>+M_Mills_Anual!Y32/M_Mills_Anual!X32*100-100</f>
        <v>-4.1495883703934595</v>
      </c>
      <c r="Y30" s="62">
        <f>+M_Mills_Anual!Z30/M_Mills_Anual!Y30*100-100</f>
        <v>3.6760866098122023</v>
      </c>
      <c r="Z30" s="62">
        <f>+M_Mills_Anual!AA30/M_Mills_Anual!Z30*100-100</f>
        <v>34.633468905495505</v>
      </c>
    </row>
    <row r="31" spans="2:26" s="59" customFormat="1" ht="15.75">
      <c r="B31" s="50" t="s">
        <v>35</v>
      </c>
      <c r="C31" s="62">
        <f>+M_Mills_Anual!D33/M_Mills_Anual!C33*100-100</f>
        <v>17.01428647574697</v>
      </c>
      <c r="D31" s="62">
        <f>+M_Mills_Anual!E33/M_Mills_Anual!D33*100-100</f>
        <v>27.461384778137017</v>
      </c>
      <c r="E31" s="62">
        <f>+M_Mills_Anual!F33/M_Mills_Anual!E33*100-100</f>
        <v>-1.1224546073025579</v>
      </c>
      <c r="F31" s="62">
        <f>+M_Mills_Anual!G33/M_Mills_Anual!F33*100-100</f>
        <v>-9.622673423175215</v>
      </c>
      <c r="G31" s="62">
        <f>+M_Mills_Anual!H33/M_Mills_Anual!G33*100-100</f>
        <v>9.616673648057343</v>
      </c>
      <c r="H31" s="62">
        <f>+M_Mills_Anual!I33/M_Mills_Anual!H33*100-100</f>
        <v>16.143721807430595</v>
      </c>
      <c r="I31" s="62">
        <f>+M_Mills_Anual!J33/M_Mills_Anual!I33*100-100</f>
        <v>19.39765603283712</v>
      </c>
      <c r="J31" s="62">
        <f>+M_Mills_Anual!K33/M_Mills_Anual!J33*100-100</f>
        <v>3.6674553960058205</v>
      </c>
      <c r="K31" s="62">
        <f>+M_Mills_Anual!L33/M_Mills_Anual!K33*100-100</f>
        <v>15.9184582015301</v>
      </c>
      <c r="L31" s="62">
        <f>+M_Mills_Anual!M33/M_Mills_Anual!L33*100-100</f>
        <v>46.86201351629907</v>
      </c>
      <c r="M31" s="62">
        <f>+M_Mills_Anual!N33/M_Mills_Anual!M33*100-100</f>
        <v>42.087837667653616</v>
      </c>
      <c r="N31" s="62">
        <f>+M_Mills_Anual!O33/M_Mills_Anual!N33*100-100</f>
        <v>-28.0074495386566</v>
      </c>
      <c r="O31" s="62">
        <f>+M_Mills_Anual!P33/M_Mills_Anual!O33*100-100</f>
        <v>23.787116084663396</v>
      </c>
      <c r="P31" s="62">
        <f>+M_Mills_Anual!Q33/M_Mills_Anual!P33*100-100</f>
        <v>31.553998172371422</v>
      </c>
      <c r="Q31" s="62">
        <f>+M_Mills_Anual!R33/M_Mills_Anual!Q33*100-100</f>
        <v>-1.8887590362510736</v>
      </c>
      <c r="R31" s="62">
        <f>+M_Mills_Anual!S33/M_Mills_Anual!R33*100-100</f>
        <v>3.339986372932742</v>
      </c>
      <c r="S31" s="62">
        <f>+M_Mills_Anual!T33/M_Mills_Anual!S33*100-100</f>
        <v>-1.2284181098675617</v>
      </c>
      <c r="T31" s="62">
        <f>+M_Mills_Anual!U33/M_Mills_Anual!T33*100-100</f>
        <v>-4.01439446108202</v>
      </c>
      <c r="U31" s="62">
        <f>+M_Mills_Anual!V33/M_Mills_Anual!U33*100-100</f>
        <v>-7.028300111308965</v>
      </c>
      <c r="V31" s="62">
        <f>+M_Mills_Anual!W33/M_Mills_Anual!V33*100-100</f>
        <v>12.734231237213663</v>
      </c>
      <c r="W31" s="62">
        <f>+M_Mills_Anual!X33/M_Mills_Anual!W33*100-100</f>
        <v>5.016530964631215</v>
      </c>
      <c r="X31" s="62">
        <f>+M_Mills_Anual!Y33/M_Mills_Anual!X33*100-100</f>
        <v>3.709207937331115</v>
      </c>
      <c r="Y31" s="62">
        <f>+M_Mills_Anual!Z31/M_Mills_Anual!Y31*100-100</f>
        <v>6.853841377347365</v>
      </c>
      <c r="Z31" s="62">
        <f>+M_Mills_Anual!AA31/M_Mills_Anual!Z31*100-100</f>
        <v>23.828716987232497</v>
      </c>
    </row>
    <row r="32" spans="2:26" s="59" customFormat="1" ht="15.75">
      <c r="B32" s="50" t="s">
        <v>38</v>
      </c>
      <c r="C32" s="62">
        <f>+M_Mills_Anual!D34/M_Mills_Anual!C34*100-100</f>
        <v>35.19218970614219</v>
      </c>
      <c r="D32" s="62">
        <f>+M_Mills_Anual!E34/M_Mills_Anual!D34*100-100</f>
        <v>36.72690123194755</v>
      </c>
      <c r="E32" s="62">
        <f>+M_Mills_Anual!F34/M_Mills_Anual!E34*100-100</f>
        <v>-3.730241208097425</v>
      </c>
      <c r="F32" s="62">
        <f>+M_Mills_Anual!G34/M_Mills_Anual!F34*100-100</f>
        <v>4.350451052517684</v>
      </c>
      <c r="G32" s="62">
        <f>+M_Mills_Anual!H34/M_Mills_Anual!G34*100-100</f>
        <v>14.219493304395485</v>
      </c>
      <c r="H32" s="62">
        <f>+M_Mills_Anual!I34/M_Mills_Anual!H34*100-100</f>
        <v>7.59745363302018</v>
      </c>
      <c r="I32" s="62">
        <f>+M_Mills_Anual!J34/M_Mills_Anual!I34*100-100</f>
        <v>18.162305249728348</v>
      </c>
      <c r="J32" s="62">
        <f>+M_Mills_Anual!K34/M_Mills_Anual!J34*100-100</f>
        <v>20.069195392304962</v>
      </c>
      <c r="K32" s="62">
        <f>+M_Mills_Anual!L34/M_Mills_Anual!K34*100-100</f>
        <v>8.944981288229158</v>
      </c>
      <c r="L32" s="62">
        <f>+M_Mills_Anual!M34/M_Mills_Anual!L34*100-100</f>
        <v>30.555832031404748</v>
      </c>
      <c r="M32" s="62">
        <f>+M_Mills_Anual!N34/M_Mills_Anual!M34*100-100</f>
        <v>33.670970401757444</v>
      </c>
      <c r="N32" s="62">
        <f>+M_Mills_Anual!O34/M_Mills_Anual!N34*100-100</f>
        <v>-23.195944782539158</v>
      </c>
      <c r="O32" s="62">
        <f>+M_Mills_Anual!P34/M_Mills_Anual!O34*100-100</f>
        <v>42.77147869038285</v>
      </c>
      <c r="P32" s="62">
        <f>+M_Mills_Anual!Q34/M_Mills_Anual!P34*100-100</f>
        <v>21.986289089263806</v>
      </c>
      <c r="Q32" s="62">
        <f>+M_Mills_Anual!R34/M_Mills_Anual!Q34*100-100</f>
        <v>-0.011146857573663738</v>
      </c>
      <c r="R32" s="62">
        <f>+M_Mills_Anual!S34/M_Mills_Anual!R34*100-100</f>
        <v>-0.2988515291253293</v>
      </c>
      <c r="S32" s="62">
        <f>+M_Mills_Anual!T34/M_Mills_Anual!S34*100-100</f>
        <v>3.0291821837207493</v>
      </c>
      <c r="T32" s="62">
        <f>+M_Mills_Anual!U34/M_Mills_Anual!T34*100-100</f>
        <v>-6.285946626645128</v>
      </c>
      <c r="U32" s="62">
        <f>+M_Mills_Anual!V34/M_Mills_Anual!U34*100-100</f>
        <v>-6.361203288998155</v>
      </c>
      <c r="V32" s="62">
        <f>+M_Mills_Anual!W34/M_Mills_Anual!V34*100-100</f>
        <v>4.575679499043048</v>
      </c>
      <c r="W32" s="62">
        <f>+M_Mills_Anual!X34/M_Mills_Anual!W34*100-100</f>
        <v>16.716392156613068</v>
      </c>
      <c r="X32" s="62">
        <f>+M_Mills_Anual!Y34/M_Mills_Anual!X34*100-100</f>
        <v>-6.225173178712893</v>
      </c>
      <c r="Y32" s="62">
        <f>+M_Mills_Anual!Z32/M_Mills_Anual!Y32*100-100</f>
        <v>-9.001510715298608</v>
      </c>
      <c r="Z32" s="62">
        <f>+M_Mills_Anual!AA32/M_Mills_Anual!Z32*100-100</f>
        <v>45.87033748770381</v>
      </c>
    </row>
    <row r="33" spans="2:26" s="59" customFormat="1" ht="15.75">
      <c r="B33" s="50" t="s">
        <v>43</v>
      </c>
      <c r="C33" s="62">
        <f>+M_Mills_Anual!D35/M_Mills_Anual!C35*100-100</f>
        <v>33.65565297683861</v>
      </c>
      <c r="D33" s="62">
        <f>+M_Mills_Anual!E35/M_Mills_Anual!D35*100-100</f>
        <v>46.60173984586487</v>
      </c>
      <c r="E33" s="62">
        <f>+M_Mills_Anual!F35/M_Mills_Anual!E35*100-100</f>
        <v>-5.718403435472226</v>
      </c>
      <c r="F33" s="62">
        <f>+M_Mills_Anual!G35/M_Mills_Anual!F35*100-100</f>
        <v>-4.679189630532804</v>
      </c>
      <c r="G33" s="62">
        <f>+M_Mills_Anual!H35/M_Mills_Anual!G35*100-100</f>
        <v>-5.372698771223455</v>
      </c>
      <c r="H33" s="62">
        <f>+M_Mills_Anual!I35/M_Mills_Anual!H35*100-100</f>
        <v>11.909609508638127</v>
      </c>
      <c r="I33" s="62">
        <f>+M_Mills_Anual!J35/M_Mills_Anual!I35*100-100</f>
        <v>24.7880240863893</v>
      </c>
      <c r="J33" s="62">
        <f>+M_Mills_Anual!K35/M_Mills_Anual!J35*100-100</f>
        <v>28.20186890626252</v>
      </c>
      <c r="K33" s="62">
        <f>+M_Mills_Anual!L35/M_Mills_Anual!K35*100-100</f>
        <v>33.54233505390408</v>
      </c>
      <c r="L33" s="62">
        <f>+M_Mills_Anual!M35/M_Mills_Anual!L35*100-100</f>
        <v>33.769865073108235</v>
      </c>
      <c r="M33" s="62">
        <f>+M_Mills_Anual!N35/M_Mills_Anual!M35*100-100</f>
        <v>38.96724250308017</v>
      </c>
      <c r="N33" s="62">
        <f>+M_Mills_Anual!O35/M_Mills_Anual!N35*100-100</f>
        <v>-29.586663334132552</v>
      </c>
      <c r="O33" s="62">
        <f>+M_Mills_Anual!P35/M_Mills_Anual!O35*100-100</f>
        <v>52.594805955676264</v>
      </c>
      <c r="P33" s="62">
        <f>+M_Mills_Anual!Q35/M_Mills_Anual!P35*100-100</f>
        <v>14.090686121795045</v>
      </c>
      <c r="Q33" s="62">
        <f>+M_Mills_Anual!R35/M_Mills_Anual!Q35*100-100</f>
        <v>14.635660755931298</v>
      </c>
      <c r="R33" s="62">
        <f>+M_Mills_Anual!S35/M_Mills_Anual!R35*100-100</f>
        <v>-10.212073276177833</v>
      </c>
      <c r="S33" s="62">
        <f>+M_Mills_Anual!T35/M_Mills_Anual!S35*100-100</f>
        <v>6.383737597154649</v>
      </c>
      <c r="T33" s="62">
        <f>+M_Mills_Anual!U35/M_Mills_Anual!T35*100-100</f>
        <v>-8.498226825925343</v>
      </c>
      <c r="U33" s="62">
        <f>+M_Mills_Anual!V35/M_Mills_Anual!U35*100-100</f>
        <v>-8.427218458989074</v>
      </c>
      <c r="V33" s="62">
        <f>+M_Mills_Anual!W35/M_Mills_Anual!V35*100-100</f>
        <v>11.653659378289177</v>
      </c>
      <c r="W33" s="62">
        <f>+M_Mills_Anual!X35/M_Mills_Anual!W35*100-100</f>
        <v>18.030306539475475</v>
      </c>
      <c r="X33" s="62">
        <f>+M_Mills_Anual!Y35/M_Mills_Anual!X35*100-100</f>
        <v>-5.784222942636433</v>
      </c>
      <c r="Y33" s="62">
        <f>+M_Mills_Anual!Z33/M_Mills_Anual!Y33*100-100</f>
        <v>0.6145567565033332</v>
      </c>
      <c r="Z33" s="62">
        <f>+M_Mills_Anual!AA33/M_Mills_Anual!Z33*100-100</f>
        <v>35.25157655254995</v>
      </c>
    </row>
    <row r="34" spans="2:26" s="59" customFormat="1" ht="15.75">
      <c r="B34" s="50" t="s">
        <v>48</v>
      </c>
      <c r="C34" s="62">
        <f>+M_Mills_Anual!D36/M_Mills_Anual!C36*100-100</f>
        <v>20.77112526590794</v>
      </c>
      <c r="D34" s="62">
        <f>+M_Mills_Anual!E36/M_Mills_Anual!D36*100-100</f>
        <v>29.422875810712554</v>
      </c>
      <c r="E34" s="62">
        <f>+M_Mills_Anual!F36/M_Mills_Anual!E36*100-100</f>
        <v>6.2038280730015885</v>
      </c>
      <c r="F34" s="62">
        <f>+M_Mills_Anual!G36/M_Mills_Anual!F36*100-100</f>
        <v>2.3644805952554435</v>
      </c>
      <c r="G34" s="62">
        <f>+M_Mills_Anual!H36/M_Mills_Anual!G36*100-100</f>
        <v>5.590788572776063</v>
      </c>
      <c r="H34" s="62">
        <f>+M_Mills_Anual!I36/M_Mills_Anual!H36*100-100</f>
        <v>9.928920705321232</v>
      </c>
      <c r="I34" s="62">
        <f>+M_Mills_Anual!J36/M_Mills_Anual!I36*100-100</f>
        <v>25.94642272421987</v>
      </c>
      <c r="J34" s="62">
        <f>+M_Mills_Anual!K36/M_Mills_Anual!J36*100-100</f>
        <v>20.771203057748224</v>
      </c>
      <c r="K34" s="62">
        <f>+M_Mills_Anual!L36/M_Mills_Anual!K36*100-100</f>
        <v>17.114099530263232</v>
      </c>
      <c r="L34" s="62">
        <f>+M_Mills_Anual!M36/M_Mills_Anual!L36*100-100</f>
        <v>28.21077201827788</v>
      </c>
      <c r="M34" s="62">
        <f>+M_Mills_Anual!N36/M_Mills_Anual!M36*100-100</f>
        <v>35.56278381619299</v>
      </c>
      <c r="N34" s="62">
        <f>+M_Mills_Anual!O36/M_Mills_Anual!N36*100-100</f>
        <v>-21.565138224185063</v>
      </c>
      <c r="O34" s="62">
        <f>+M_Mills_Anual!P36/M_Mills_Anual!O36*100-100</f>
        <v>41.85112190486345</v>
      </c>
      <c r="P34" s="62">
        <f>+M_Mills_Anual!Q36/M_Mills_Anual!P36*100-100</f>
        <v>24.480212669251287</v>
      </c>
      <c r="Q34" s="62">
        <f>+M_Mills_Anual!R36/M_Mills_Anual!Q36*100-100</f>
        <v>6.217984140492305</v>
      </c>
      <c r="R34" s="62">
        <f>+M_Mills_Anual!S36/M_Mills_Anual!R36*100-100</f>
        <v>2.2837806001591616</v>
      </c>
      <c r="S34" s="62">
        <f>+M_Mills_Anual!T36/M_Mills_Anual!S36*100-100</f>
        <v>-0.22552284899848019</v>
      </c>
      <c r="T34" s="62">
        <f>+M_Mills_Anual!U36/M_Mills_Anual!T36*100-100</f>
        <v>-6.551057326538086</v>
      </c>
      <c r="U34" s="62">
        <f>+M_Mills_Anual!V36/M_Mills_Anual!U36*100-100</f>
        <v>-7.024469379564152</v>
      </c>
      <c r="V34" s="62">
        <f>+M_Mills_Anual!W36/M_Mills_Anual!V36*100-100</f>
        <v>6.882757337505581</v>
      </c>
      <c r="W34" s="62">
        <f>+M_Mills_Anual!X36/M_Mills_Anual!W36*100-100</f>
        <v>13.995258392599368</v>
      </c>
      <c r="X34" s="62">
        <f>+M_Mills_Anual!Y36/M_Mills_Anual!X36*100-100</f>
        <v>-5.289338614526201</v>
      </c>
      <c r="Y34" s="62">
        <f>+M_Mills_Anual!Z34/M_Mills_Anual!Y34*100-100</f>
        <v>-17.20412091843157</v>
      </c>
      <c r="Z34" s="62">
        <f>+M_Mills_Anual!AA34/M_Mills_Anual!Z34*100-100</f>
        <v>39.18668279120152</v>
      </c>
    </row>
    <row r="35" spans="2:26" s="74" customFormat="1" ht="15.75">
      <c r="B35" s="72" t="s">
        <v>51</v>
      </c>
      <c r="C35" s="64">
        <f>+M_Mills_Anual!D37/M_Mills_Anual!C37*100-100</f>
        <v>46.10167061453703</v>
      </c>
      <c r="D35" s="64">
        <f>+M_Mills_Anual!E37/M_Mills_Anual!D37*100-100</f>
        <v>41.29831689064312</v>
      </c>
      <c r="E35" s="64">
        <f>+M_Mills_Anual!F37/M_Mills_Anual!E37*100-100</f>
        <v>15.208619337382018</v>
      </c>
      <c r="F35" s="64">
        <f>+M_Mills_Anual!G37/M_Mills_Anual!F37*100-100</f>
        <v>-31.756814493366477</v>
      </c>
      <c r="G35" s="64">
        <f>+M_Mills_Anual!H37/M_Mills_Anual!G37*100-100</f>
        <v>-3.9123928124656686</v>
      </c>
      <c r="H35" s="64">
        <f>+M_Mills_Anual!I37/M_Mills_Anual!H37*100-100</f>
        <v>7.199420763905891</v>
      </c>
      <c r="I35" s="64">
        <f>+M_Mills_Anual!J37/M_Mills_Anual!I37*100-100</f>
        <v>19.63529988894254</v>
      </c>
      <c r="J35" s="64">
        <f>+M_Mills_Anual!K37/M_Mills_Anual!J37*100-100</f>
        <v>30.994238520338627</v>
      </c>
      <c r="K35" s="64">
        <f>+M_Mills_Anual!L37/M_Mills_Anual!K37*100-100</f>
        <v>35.65431618094459</v>
      </c>
      <c r="L35" s="64">
        <f>+M_Mills_Anual!M37/M_Mills_Anual!L37*100-100</f>
        <v>42.37422306699378</v>
      </c>
      <c r="M35" s="64">
        <f>+M_Mills_Anual!N37/M_Mills_Anual!M37*100-100</f>
        <v>59.14466094495404</v>
      </c>
      <c r="N35" s="64">
        <f>+M_Mills_Anual!O37/M_Mills_Anual!N37*100-100</f>
        <v>-26.712853416521142</v>
      </c>
      <c r="O35" s="64">
        <f>+M_Mills_Anual!P37/M_Mills_Anual!O37*100-100</f>
        <v>33.743798848165085</v>
      </c>
      <c r="P35" s="64">
        <f>+M_Mills_Anual!Q37/M_Mills_Anual!P37*100-100</f>
        <v>27.501685496894183</v>
      </c>
      <c r="Q35" s="64">
        <f>+M_Mills_Anual!R37/M_Mills_Anual!Q37*100-100</f>
        <v>14.264313333108092</v>
      </c>
      <c r="R35" s="64">
        <f>+M_Mills_Anual!S37/M_Mills_Anual!R37*100-100</f>
        <v>2.025227570629923</v>
      </c>
      <c r="S35" s="64">
        <f>+M_Mills_Anual!T37/M_Mills_Anual!S37*100-100</f>
        <v>-5.668116748040148</v>
      </c>
      <c r="T35" s="64">
        <f>+M_Mills_Anual!U37/M_Mills_Anual!T37*100-100</f>
        <v>-7.088690722646106</v>
      </c>
      <c r="U35" s="64">
        <f>+M_Mills_Anual!V37/M_Mills_Anual!U37*100-100</f>
        <v>-7.950914357904068</v>
      </c>
      <c r="V35" s="64">
        <f>+M_Mills_Anual!W37/M_Mills_Anual!V37*100-100</f>
        <v>0.6303851569672219</v>
      </c>
      <c r="W35" s="64">
        <f>+M_Mills_Anual!X37/M_Mills_Anual!W37*100-100</f>
        <v>2.9094739677717456</v>
      </c>
      <c r="X35" s="64">
        <f>+M_Mills_Anual!Y37/M_Mills_Anual!X37*100-100</f>
        <v>5.669278569737628</v>
      </c>
      <c r="Y35" s="64">
        <f>+M_Mills_Anual!Z35/M_Mills_Anual!Y35*100-100</f>
        <v>-10.302315183690908</v>
      </c>
      <c r="Z35" s="64">
        <f>+M_Mills_Anual!AA35/M_Mills_Anual!Z35*100-100</f>
        <v>55.3319418740833</v>
      </c>
    </row>
    <row r="36" spans="2:26" s="59" customFormat="1" ht="15.75">
      <c r="B36" s="49" t="s">
        <v>52</v>
      </c>
      <c r="C36" s="62">
        <f>+M_Mills_Anual!D38/M_Mills_Anual!C38*100-100</f>
        <v>67.06590743757096</v>
      </c>
      <c r="D36" s="62">
        <f>+M_Mills_Anual!E38/M_Mills_Anual!D38*100-100</f>
        <v>84.37639345688916</v>
      </c>
      <c r="E36" s="62">
        <f>+M_Mills_Anual!F38/M_Mills_Anual!E38*100-100</f>
        <v>12.960309722844386</v>
      </c>
      <c r="F36" s="62">
        <f>+M_Mills_Anual!G38/M_Mills_Anual!F38*100-100</f>
        <v>-31.329809838514763</v>
      </c>
      <c r="G36" s="62">
        <f>+M_Mills_Anual!H38/M_Mills_Anual!G38*100-100</f>
        <v>57.91012960431402</v>
      </c>
      <c r="H36" s="62">
        <f>+M_Mills_Anual!I38/M_Mills_Anual!H38*100-100</f>
        <v>-26.851803596011408</v>
      </c>
      <c r="I36" s="62">
        <f>+M_Mills_Anual!J38/M_Mills_Anual!I38*100-100</f>
        <v>-2.9558601626988548</v>
      </c>
      <c r="J36" s="62">
        <f>+M_Mills_Anual!K38/M_Mills_Anual!J38*100-100</f>
        <v>59.84594684007058</v>
      </c>
      <c r="K36" s="62">
        <f>+M_Mills_Anual!L38/M_Mills_Anual!K38*100-100</f>
        <v>52.32252279872131</v>
      </c>
      <c r="L36" s="62">
        <f>+M_Mills_Anual!M38/M_Mills_Anual!L38*100-100</f>
        <v>24.935618480748104</v>
      </c>
      <c r="M36" s="62">
        <f>+M_Mills_Anual!N38/M_Mills_Anual!M38*100-100</f>
        <v>122.90983390062377</v>
      </c>
      <c r="N36" s="62">
        <f>+M_Mills_Anual!O38/M_Mills_Anual!N38*100-100</f>
        <v>-36.060209114734285</v>
      </c>
      <c r="O36" s="62">
        <f>+M_Mills_Anual!P38/M_Mills_Anual!O38*100-100</f>
        <v>29.10412139649452</v>
      </c>
      <c r="P36" s="62">
        <f>+M_Mills_Anual!Q38/M_Mills_Anual!P38*100-100</f>
        <v>32.34821316066149</v>
      </c>
      <c r="Q36" s="62">
        <f>+M_Mills_Anual!R38/M_Mills_Anual!Q38*100-100</f>
        <v>3.6749210826291403</v>
      </c>
      <c r="R36" s="62">
        <f>+M_Mills_Anual!S38/M_Mills_Anual!R38*100-100</f>
        <v>-2.959865579438002</v>
      </c>
      <c r="S36" s="62">
        <f>+M_Mills_Anual!T38/M_Mills_Anual!S38*100-100</f>
        <v>-2.1789013823942014</v>
      </c>
      <c r="T36" s="62">
        <f>+M_Mills_Anual!U38/M_Mills_Anual!T38*100-100</f>
        <v>-1.200760991291915</v>
      </c>
      <c r="U36" s="62">
        <f>+M_Mills_Anual!V38/M_Mills_Anual!U38*100-100</f>
        <v>-22.28611754847948</v>
      </c>
      <c r="V36" s="62">
        <f>+M_Mills_Anual!W38/M_Mills_Anual!V38*100-100</f>
        <v>-4.217126930600301</v>
      </c>
      <c r="W36" s="62">
        <f>+M_Mills_Anual!X38/M_Mills_Anual!W38*100-100</f>
        <v>12.947901778306786</v>
      </c>
      <c r="X36" s="62">
        <f>+M_Mills_Anual!Y38/M_Mills_Anual!X38*100-100</f>
        <v>9.482884137947181</v>
      </c>
      <c r="Y36" s="62">
        <f>+M_Mills_Anual!Z36/M_Mills_Anual!Y36*100-100</f>
        <v>-8.911663887638014</v>
      </c>
      <c r="Z36" s="62">
        <f>+M_Mills_Anual!AA36/M_Mills_Anual!Z36*100-100</f>
        <v>46.65043744798879</v>
      </c>
    </row>
    <row r="37" spans="2:26" s="59" customFormat="1" ht="15.75">
      <c r="B37" s="49" t="s">
        <v>56</v>
      </c>
      <c r="C37" s="62">
        <f>+M_Mills_Anual!D39/M_Mills_Anual!C39*100-100</f>
        <v>-20.945785008730823</v>
      </c>
      <c r="D37" s="62">
        <f>+M_Mills_Anual!E39/M_Mills_Anual!D39*100-100</f>
        <v>22.840221376795995</v>
      </c>
      <c r="E37" s="62">
        <f>+M_Mills_Anual!F39/M_Mills_Anual!E39*100-100</f>
        <v>-27.027026592099645</v>
      </c>
      <c r="F37" s="62">
        <f>+M_Mills_Anual!G39/M_Mills_Anual!F39*100-100</f>
        <v>-25.983364223748822</v>
      </c>
      <c r="G37" s="62">
        <f>+M_Mills_Anual!H39/M_Mills_Anual!G39*100-100</f>
        <v>-1.053460200482121</v>
      </c>
      <c r="H37" s="62">
        <f>+M_Mills_Anual!I39/M_Mills_Anual!H39*100-100</f>
        <v>-17.504746780471137</v>
      </c>
      <c r="I37" s="62">
        <f>+M_Mills_Anual!J39/M_Mills_Anual!I39*100-100</f>
        <v>73.2713208000662</v>
      </c>
      <c r="J37" s="62">
        <f>+M_Mills_Anual!K39/M_Mills_Anual!J39*100-100</f>
        <v>29.85675265513484</v>
      </c>
      <c r="K37" s="62">
        <f>+M_Mills_Anual!L39/M_Mills_Anual!K39*100-100</f>
        <v>-18.195400649287436</v>
      </c>
      <c r="L37" s="62">
        <f>+M_Mills_Anual!M39/M_Mills_Anual!L39*100-100</f>
        <v>64.94536445901593</v>
      </c>
      <c r="M37" s="62">
        <f>+M_Mills_Anual!N39/M_Mills_Anual!M39*100-100</f>
        <v>81.57780959215211</v>
      </c>
      <c r="N37" s="62">
        <f>+M_Mills_Anual!O39/M_Mills_Anual!N39*100-100</f>
        <v>-23.93455875253612</v>
      </c>
      <c r="O37" s="62">
        <f>+M_Mills_Anual!P39/M_Mills_Anual!O39*100-100</f>
        <v>11.983221501550602</v>
      </c>
      <c r="P37" s="62">
        <f>+M_Mills_Anual!Q39/M_Mills_Anual!P39*100-100</f>
        <v>36.57172310749158</v>
      </c>
      <c r="Q37" s="62">
        <f>+M_Mills_Anual!R39/M_Mills_Anual!Q39*100-100</f>
        <v>24.80064954799485</v>
      </c>
      <c r="R37" s="62">
        <f>+M_Mills_Anual!S39/M_Mills_Anual!R39*100-100</f>
        <v>-5.539393812114142</v>
      </c>
      <c r="S37" s="62">
        <f>+M_Mills_Anual!T39/M_Mills_Anual!S39*100-100</f>
        <v>8.128576749368605</v>
      </c>
      <c r="T37" s="62">
        <f>+M_Mills_Anual!U39/M_Mills_Anual!T39*100-100</f>
        <v>13.257036898655556</v>
      </c>
      <c r="U37" s="62">
        <f>+M_Mills_Anual!V39/M_Mills_Anual!U39*100-100</f>
        <v>-10.52029205820132</v>
      </c>
      <c r="V37" s="62">
        <f>+M_Mills_Anual!W39/M_Mills_Anual!V39*100-100</f>
        <v>-0.7974117766156041</v>
      </c>
      <c r="W37" s="62">
        <f>+M_Mills_Anual!X39/M_Mills_Anual!W39*100-100</f>
        <v>4.69582284243981</v>
      </c>
      <c r="X37" s="62">
        <f>+M_Mills_Anual!Y39/M_Mills_Anual!X39*100-100</f>
        <v>1.2314272155399095</v>
      </c>
      <c r="Y37" s="62">
        <f>+M_Mills_Anual!Z37/M_Mills_Anual!Y37*100-100</f>
        <v>-14.359470359308162</v>
      </c>
      <c r="Z37" s="62">
        <f>+M_Mills_Anual!AA37/M_Mills_Anual!Z37*100-100</f>
        <v>38.611215477074666</v>
      </c>
    </row>
    <row r="38" spans="2:26" s="59" customFormat="1" ht="15.75">
      <c r="B38" s="49" t="s">
        <v>59</v>
      </c>
      <c r="C38" s="62">
        <f>+M_Mills_Anual!D40/M_Mills_Anual!C40*100-100</f>
        <v>40.471395389769214</v>
      </c>
      <c r="D38" s="62">
        <f>+M_Mills_Anual!E40/M_Mills_Anual!D40*100-100</f>
        <v>48.31514564718361</v>
      </c>
      <c r="E38" s="62">
        <f>+M_Mills_Anual!F40/M_Mills_Anual!E40*100-100</f>
        <v>34.99628208026519</v>
      </c>
      <c r="F38" s="62">
        <f>+M_Mills_Anual!G40/M_Mills_Anual!F40*100-100</f>
        <v>-33.156162900722364</v>
      </c>
      <c r="G38" s="62">
        <f>+M_Mills_Anual!H40/M_Mills_Anual!G40*100-100</f>
        <v>-9.978295098854886</v>
      </c>
      <c r="H38" s="62">
        <f>+M_Mills_Anual!I40/M_Mills_Anual!H40*100-100</f>
        <v>16.47816913442695</v>
      </c>
      <c r="I38" s="62">
        <f>+M_Mills_Anual!J40/M_Mills_Anual!I40*100-100</f>
        <v>16.56787376151152</v>
      </c>
      <c r="J38" s="62">
        <f>+M_Mills_Anual!K40/M_Mills_Anual!J40*100-100</f>
        <v>27.80140013863644</v>
      </c>
      <c r="K38" s="62">
        <f>+M_Mills_Anual!L40/M_Mills_Anual!K40*100-100</f>
        <v>33.05967903419423</v>
      </c>
      <c r="L38" s="62">
        <f>+M_Mills_Anual!M40/M_Mills_Anual!L40*100-100</f>
        <v>44.189790968119155</v>
      </c>
      <c r="M38" s="62">
        <f>+M_Mills_Anual!N40/M_Mills_Anual!M40*100-100</f>
        <v>46.38278676407924</v>
      </c>
      <c r="N38" s="62">
        <f>+M_Mills_Anual!O40/M_Mills_Anual!N40*100-100</f>
        <v>-22.548665715975247</v>
      </c>
      <c r="O38" s="62">
        <f>+M_Mills_Anual!P40/M_Mills_Anual!O40*100-100</f>
        <v>24.496456994530448</v>
      </c>
      <c r="P38" s="62">
        <f>+M_Mills_Anual!Q40/M_Mills_Anual!P40*100-100</f>
        <v>30.56587638005263</v>
      </c>
      <c r="Q38" s="62">
        <f>+M_Mills_Anual!R40/M_Mills_Anual!Q40*100-100</f>
        <v>12.012787140948006</v>
      </c>
      <c r="R38" s="62">
        <f>+M_Mills_Anual!S40/M_Mills_Anual!R40*100-100</f>
        <v>1.68040480149034</v>
      </c>
      <c r="S38" s="62">
        <f>+M_Mills_Anual!T40/M_Mills_Anual!S40*100-100</f>
        <v>4.132292417550175</v>
      </c>
      <c r="T38" s="62">
        <f>+M_Mills_Anual!U40/M_Mills_Anual!T40*100-100</f>
        <v>-9.425228391286083</v>
      </c>
      <c r="U38" s="62">
        <f>+M_Mills_Anual!V40/M_Mills_Anual!U40*100-100</f>
        <v>-7.883479963956361</v>
      </c>
      <c r="V38" s="62">
        <f>+M_Mills_Anual!W40/M_Mills_Anual!V40*100-100</f>
        <v>-0.10437599035815026</v>
      </c>
      <c r="W38" s="62">
        <f>+M_Mills_Anual!X40/M_Mills_Anual!W40*100-100</f>
        <v>-0.26626760230314517</v>
      </c>
      <c r="X38" s="62">
        <f>+M_Mills_Anual!Y40/M_Mills_Anual!X40*100-100</f>
        <v>5.713596239383605</v>
      </c>
      <c r="Y38" s="62">
        <f>+M_Mills_Anual!Z38/M_Mills_Anual!Y38*100-100</f>
        <v>-15.825420646151713</v>
      </c>
      <c r="Z38" s="62">
        <f>+M_Mills_Anual!AA38/M_Mills_Anual!Z38*100-100</f>
        <v>55.65689517537896</v>
      </c>
    </row>
    <row r="39" spans="2:26" s="59" customFormat="1" ht="15.75">
      <c r="B39" s="49" t="s">
        <v>64</v>
      </c>
      <c r="C39" s="62">
        <f>+M_Mills_Anual!D41/M_Mills_Anual!C41*100-100</f>
        <v>60.57386441033208</v>
      </c>
      <c r="D39" s="62">
        <f>+M_Mills_Anual!E41/M_Mills_Anual!D41*100-100</f>
        <v>20.122969190313796</v>
      </c>
      <c r="E39" s="62">
        <f>+M_Mills_Anual!F41/M_Mills_Anual!E41*100-100</f>
        <v>-24.64744361268727</v>
      </c>
      <c r="F39" s="62">
        <f>+M_Mills_Anual!G41/M_Mills_Anual!F41*100-100</f>
        <v>-26.845859713419287</v>
      </c>
      <c r="G39" s="62">
        <f>+M_Mills_Anual!H41/M_Mills_Anual!G41*100-100</f>
        <v>-12.967680523140828</v>
      </c>
      <c r="H39" s="62">
        <f>+M_Mills_Anual!I41/M_Mills_Anual!H41*100-100</f>
        <v>5.078102639561763</v>
      </c>
      <c r="I39" s="62">
        <f>+M_Mills_Anual!J41/M_Mills_Anual!I41*100-100</f>
        <v>43.538541917184745</v>
      </c>
      <c r="J39" s="62">
        <f>+M_Mills_Anual!K41/M_Mills_Anual!J41*100-100</f>
        <v>29.500682386516246</v>
      </c>
      <c r="K39" s="62">
        <f>+M_Mills_Anual!L41/M_Mills_Anual!K41*100-100</f>
        <v>38.78847176626044</v>
      </c>
      <c r="L39" s="62">
        <f>+M_Mills_Anual!M41/M_Mills_Anual!L41*100-100</f>
        <v>45.813336134802654</v>
      </c>
      <c r="M39" s="62">
        <f>+M_Mills_Anual!N41/M_Mills_Anual!M41*100-100</f>
        <v>66.66271841299161</v>
      </c>
      <c r="N39" s="62">
        <f>+M_Mills_Anual!O41/M_Mills_Anual!N41*100-100</f>
        <v>-32.07920661172639</v>
      </c>
      <c r="O39" s="62">
        <f>+M_Mills_Anual!P41/M_Mills_Anual!O41*100-100</f>
        <v>66.45487418000891</v>
      </c>
      <c r="P39" s="62">
        <f>+M_Mills_Anual!Q41/M_Mills_Anual!P41*100-100</f>
        <v>17.75197164219378</v>
      </c>
      <c r="Q39" s="62">
        <f>+M_Mills_Anual!R41/M_Mills_Anual!Q41*100-100</f>
        <v>25.34910720597435</v>
      </c>
      <c r="R39" s="62">
        <f>+M_Mills_Anual!S41/M_Mills_Anual!R41*100-100</f>
        <v>5.328078263500117</v>
      </c>
      <c r="S39" s="62">
        <f>+M_Mills_Anual!T41/M_Mills_Anual!S41*100-100</f>
        <v>-29.386602221076018</v>
      </c>
      <c r="T39" s="62">
        <f>+M_Mills_Anual!U41/M_Mills_Anual!T41*100-100</f>
        <v>-3.842945988750458</v>
      </c>
      <c r="U39" s="62">
        <f>+M_Mills_Anual!V41/M_Mills_Anual!U41*100-100</f>
        <v>0.35222259240832443</v>
      </c>
      <c r="V39" s="62">
        <f>+M_Mills_Anual!W41/M_Mills_Anual!V41*100-100</f>
        <v>4.981971837767844</v>
      </c>
      <c r="W39" s="62">
        <f>+M_Mills_Anual!X41/M_Mills_Anual!W41*100-100</f>
        <v>7.258401390502982</v>
      </c>
      <c r="X39" s="62">
        <f>+M_Mills_Anual!Y41/M_Mills_Anual!X41*100-100</f>
        <v>4.134309454370538</v>
      </c>
      <c r="Y39" s="62">
        <f>+M_Mills_Anual!Z39/M_Mills_Anual!Y39*100-100</f>
        <v>1.6757643555017125</v>
      </c>
      <c r="Z39" s="62">
        <f>+M_Mills_Anual!AA39/M_Mills_Anual!Z39*100-100</f>
        <v>26.359412420303727</v>
      </c>
    </row>
    <row r="40" spans="2:26" s="59" customFormat="1" ht="19.5" customHeight="1">
      <c r="B40" s="73" t="s">
        <v>68</v>
      </c>
      <c r="C40" s="65">
        <f>+M_Mills_Anual!D45/M_Mills_Anual!C45*100-100</f>
        <v>-65.87706771774077</v>
      </c>
      <c r="D40" s="65">
        <f>+M_Mills_Anual!E45/M_Mills_Anual!D45*100-100</f>
        <v>231.82418007558135</v>
      </c>
      <c r="E40" s="65">
        <f>+M_Mills_Anual!F45/M_Mills_Anual!E45*100-100</f>
        <v>8.616862444358219</v>
      </c>
      <c r="F40" s="65">
        <f>+M_Mills_Anual!G45/M_Mills_Anual!F45*100-100</f>
        <v>-22.311639328653428</v>
      </c>
      <c r="G40" s="65">
        <f>+M_Mills_Anual!H45/M_Mills_Anual!G45*100-100</f>
        <v>64.70330688990899</v>
      </c>
      <c r="H40" s="65">
        <f>+M_Mills_Anual!I45/M_Mills_Anual!H45*100-100</f>
        <v>39.581620845153594</v>
      </c>
      <c r="I40" s="65">
        <f>+M_Mills_Anual!J45/M_Mills_Anual!I45*100-100</f>
        <v>-89.23548533615248</v>
      </c>
      <c r="J40" s="65">
        <f>+M_Mills_Anual!K45/M_Mills_Anual!J45*100-100</f>
        <v>197.285952622394</v>
      </c>
      <c r="K40" s="65">
        <f>+M_Mills_Anual!L45/M_Mills_Anual!K45*100-100</f>
        <v>214.09912445986714</v>
      </c>
      <c r="L40" s="65">
        <f>+M_Mills_Anual!M45/M_Mills_Anual!L45*100-100</f>
        <v>313.8392439513458</v>
      </c>
      <c r="M40" s="65">
        <f>+M_Mills_Anual!N45/M_Mills_Anual!M45*100-100</f>
        <v>20.53314752688931</v>
      </c>
      <c r="N40" s="65">
        <f>+M_Mills_Anual!O45/M_Mills_Anual!N45*100-100</f>
        <v>-59.20749483943511</v>
      </c>
      <c r="O40" s="65">
        <f>+M_Mills_Anual!P45/M_Mills_Anual!O45*100-100</f>
        <v>-70.70227905266009</v>
      </c>
      <c r="P40" s="65">
        <f>+M_Mills_Anual!Q45/M_Mills_Anual!P45*100-100</f>
        <v>622.052882634937</v>
      </c>
      <c r="Q40" s="65">
        <f>+M_Mills_Anual!R45/M_Mills_Anual!Q45*100-100</f>
        <v>-49.837872067243715</v>
      </c>
      <c r="R40" s="65">
        <f>+M_Mills_Anual!S45/M_Mills_Anual!R45*100-100</f>
        <v>18.549018598309956</v>
      </c>
      <c r="S40" s="65">
        <f>+M_Mills_Anual!T45/M_Mills_Anual!S45*100-100</f>
        <v>92.66379153981705</v>
      </c>
      <c r="T40" s="65">
        <f>+M_Mills_Anual!U45/M_Mills_Anual!T45*100-100</f>
        <v>-67.73094014272183</v>
      </c>
      <c r="U40" s="65">
        <f>+M_Mills_Anual!V45/M_Mills_Anual!U45*100-100</f>
        <v>-66.63185541903373</v>
      </c>
      <c r="V40" s="65">
        <f>+M_Mills_Anual!W45/M_Mills_Anual!V45*100-100</f>
        <v>384.2304483100495</v>
      </c>
      <c r="W40" s="65">
        <f>+M_Mills_Anual!X45/M_Mills_Anual!W45*100-100</f>
        <v>12.245212830658005</v>
      </c>
      <c r="X40" s="65">
        <f>+M_Mills_Anual!Y45/M_Mills_Anual!X45*100-100</f>
        <v>-66.69458937768351</v>
      </c>
      <c r="Y40" s="65">
        <f>+M_Mills_Anual!Z40/M_Mills_Anual!Y40*100-100</f>
        <v>-8.1943520336402</v>
      </c>
      <c r="Z40" s="65">
        <f>+M_Mills_Anual!AA40/M_Mills_Anual!Z40*100-100</f>
        <v>29.107001600014257</v>
      </c>
    </row>
    <row r="41" spans="2:3" ht="17.25" customHeight="1">
      <c r="B41" s="76" t="s">
        <v>88</v>
      </c>
      <c r="C41" s="75"/>
    </row>
    <row r="42" s="59" customFormat="1" ht="17.25" customHeight="1">
      <c r="B42" s="77" t="s">
        <v>89</v>
      </c>
    </row>
    <row r="43" ht="15.75">
      <c r="B43" s="47" t="s">
        <v>87</v>
      </c>
    </row>
  </sheetData>
  <sheetProtection/>
  <mergeCells count="3">
    <mergeCell ref="B4:D4"/>
    <mergeCell ref="B2:U2"/>
    <mergeCell ref="B3:U3"/>
  </mergeCells>
  <printOptions horizontalCentered="1" verticalCentered="1"/>
  <pageMargins left="0.75" right="0.75" top="1" bottom="1" header="0" footer="0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B1:F9"/>
  <sheetViews>
    <sheetView zoomScalePageLayoutView="0" workbookViewId="0" topLeftCell="A1">
      <selection activeCell="F37" sqref="F37"/>
    </sheetView>
  </sheetViews>
  <sheetFormatPr defaultColWidth="11.421875" defaultRowHeight="12.75"/>
  <cols>
    <col min="2" max="2" width="19.57421875" style="0" customWidth="1"/>
    <col min="3" max="3" width="8.57421875" style="0" customWidth="1"/>
    <col min="4" max="4" width="7.7109375" style="0" customWidth="1"/>
    <col min="6" max="6" width="12.421875" style="0" bestFit="1" customWidth="1"/>
  </cols>
  <sheetData>
    <row r="1" spans="5:6" ht="12.75">
      <c r="E1" t="s">
        <v>80</v>
      </c>
      <c r="F1" t="s">
        <v>81</v>
      </c>
    </row>
    <row r="3" spans="2:6" ht="12.75">
      <c r="B3" t="s">
        <v>5</v>
      </c>
      <c r="C3" s="37">
        <v>672.3823872799999</v>
      </c>
      <c r="D3" s="37">
        <v>677.16152602</v>
      </c>
      <c r="E3" s="39">
        <v>0.710776907666073</v>
      </c>
      <c r="F3" s="37">
        <f aca="true" t="shared" si="0" ref="F3:F9">+D3/$D$9*100</f>
        <v>10.753569323359468</v>
      </c>
    </row>
    <row r="4" spans="2:6" ht="12.75">
      <c r="B4" t="s">
        <v>84</v>
      </c>
      <c r="C4" s="37">
        <v>552.3262985299998</v>
      </c>
      <c r="D4" s="37">
        <v>589.2273358200002</v>
      </c>
      <c r="E4" s="39">
        <v>6.681021234768551</v>
      </c>
      <c r="F4" s="37">
        <f t="shared" si="0"/>
        <v>9.357142660186573</v>
      </c>
    </row>
    <row r="5" spans="2:6" ht="12.75">
      <c r="B5" t="s">
        <v>83</v>
      </c>
      <c r="C5" s="37">
        <v>721.9427825300002</v>
      </c>
      <c r="D5" s="37">
        <v>663.4965974899999</v>
      </c>
      <c r="E5" s="39">
        <v>-8.095681050398412</v>
      </c>
      <c r="F5" s="37">
        <f t="shared" si="0"/>
        <v>10.536565328596529</v>
      </c>
    </row>
    <row r="6" spans="2:6" ht="12.75">
      <c r="B6" t="s">
        <v>82</v>
      </c>
      <c r="C6" s="37">
        <v>1218.8035020900004</v>
      </c>
      <c r="D6" s="37">
        <v>1053.0957462100002</v>
      </c>
      <c r="E6" s="39">
        <v>-13.595936965708177</v>
      </c>
      <c r="F6" s="37">
        <f t="shared" si="0"/>
        <v>16.72354036054573</v>
      </c>
    </row>
    <row r="7" spans="2:6" ht="12.75">
      <c r="B7" t="s">
        <v>79</v>
      </c>
      <c r="C7" s="37">
        <v>1509.77373133</v>
      </c>
      <c r="D7" s="37">
        <v>1514.60815161</v>
      </c>
      <c r="E7" s="39">
        <v>0.32020826562808224</v>
      </c>
      <c r="F7" s="37">
        <f t="shared" si="0"/>
        <v>24.052523851720473</v>
      </c>
    </row>
    <row r="8" spans="2:6" ht="12.75">
      <c r="B8" t="s">
        <v>4</v>
      </c>
      <c r="C8" s="37">
        <v>1927.8522863599994</v>
      </c>
      <c r="D8" s="37">
        <v>1799.4968070600003</v>
      </c>
      <c r="E8" s="39">
        <v>-6.657951971120596</v>
      </c>
      <c r="F8" s="37">
        <f t="shared" si="0"/>
        <v>28.576658475591238</v>
      </c>
    </row>
    <row r="9" spans="3:6" ht="12.75">
      <c r="C9" s="37">
        <v>6603.08098812</v>
      </c>
      <c r="D9" s="37">
        <v>6297.08616421</v>
      </c>
      <c r="E9" s="39">
        <v>-4.6341219267268485</v>
      </c>
      <c r="F9" s="38">
        <f t="shared" si="0"/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AP80"/>
  <sheetViews>
    <sheetView showGridLines="0" zoomScale="75" zoomScaleNormal="75" zoomScaleSheetLayoutView="75" zoomScalePageLayoutView="0" workbookViewId="0" topLeftCell="J16">
      <selection activeCell="U68" sqref="U68"/>
    </sheetView>
  </sheetViews>
  <sheetFormatPr defaultColWidth="11.421875" defaultRowHeight="12.75"/>
  <cols>
    <col min="1" max="1" width="56.28125" style="0" customWidth="1"/>
    <col min="2" max="3" width="12.00390625" style="0" hidden="1" customWidth="1"/>
    <col min="4" max="9" width="13.140625" style="0" hidden="1" customWidth="1"/>
    <col min="10" max="19" width="13.140625" style="0" customWidth="1"/>
    <col min="20" max="20" width="9.28125" style="0" customWidth="1"/>
    <col min="21" max="21" width="36.57421875" style="0" customWidth="1"/>
    <col min="22" max="22" width="17.140625" style="0" customWidth="1"/>
    <col min="23" max="23" width="17.00390625" style="0" customWidth="1"/>
    <col min="24" max="24" width="14.28125" style="0" customWidth="1"/>
    <col min="25" max="25" width="13.140625" style="0" customWidth="1"/>
    <col min="26" max="26" width="17.57421875" style="0" customWidth="1"/>
    <col min="27" max="27" width="18.8515625" style="0" customWidth="1"/>
    <col min="28" max="28" width="15.57421875" style="0" customWidth="1"/>
    <col min="30" max="30" width="19.28125" style="0" customWidth="1"/>
    <col min="31" max="32" width="15.57421875" style="0" customWidth="1"/>
    <col min="33" max="33" width="14.421875" style="0" customWidth="1"/>
    <col min="34" max="34" width="24.8515625" style="0" customWidth="1"/>
    <col min="35" max="35" width="15.00390625" style="0" customWidth="1"/>
    <col min="36" max="36" width="13.57421875" style="0" customWidth="1"/>
    <col min="37" max="37" width="18.421875" style="0" customWidth="1"/>
    <col min="38" max="38" width="15.421875" style="0" customWidth="1"/>
    <col min="39" max="39" width="18.57421875" style="0" customWidth="1"/>
    <col min="40" max="40" width="14.28125" style="0" customWidth="1"/>
    <col min="41" max="41" width="14.140625" style="0" customWidth="1"/>
    <col min="42" max="42" width="21.57421875" style="0" customWidth="1"/>
    <col min="43" max="43" width="14.8515625" style="0" customWidth="1"/>
    <col min="44" max="44" width="12.7109375" style="0" customWidth="1"/>
    <col min="45" max="45" width="18.28125" style="0" customWidth="1"/>
    <col min="46" max="46" width="17.421875" style="0" customWidth="1"/>
    <col min="47" max="47" width="13.00390625" style="0" customWidth="1"/>
    <col min="48" max="48" width="18.8515625" style="0" customWidth="1"/>
    <col min="49" max="49" width="15.00390625" style="0" customWidth="1"/>
    <col min="50" max="50" width="13.7109375" style="0" customWidth="1"/>
    <col min="51" max="51" width="13.00390625" style="0" customWidth="1"/>
    <col min="52" max="52" width="12.421875" style="0" customWidth="1"/>
    <col min="53" max="53" width="17.8515625" style="0" customWidth="1"/>
    <col min="54" max="54" width="15.28125" style="0" customWidth="1"/>
    <col min="55" max="55" width="12.7109375" style="0" customWidth="1"/>
    <col min="56" max="56" width="17.28125" style="0" customWidth="1"/>
    <col min="57" max="57" width="14.140625" style="0" customWidth="1"/>
    <col min="58" max="58" width="18.7109375" style="0" customWidth="1"/>
    <col min="59" max="59" width="18.8515625" style="0" customWidth="1"/>
    <col min="60" max="60" width="18.00390625" style="0" customWidth="1"/>
    <col min="61" max="61" width="15.00390625" style="0" customWidth="1"/>
    <col min="62" max="62" width="18.7109375" style="0" customWidth="1"/>
    <col min="63" max="63" width="15.28125" style="0" customWidth="1"/>
    <col min="64" max="64" width="18.140625" style="0" customWidth="1"/>
    <col min="65" max="66" width="16.00390625" style="0" customWidth="1"/>
    <col min="67" max="67" width="14.8515625" style="0" customWidth="1"/>
    <col min="68" max="68" width="15.00390625" style="0" customWidth="1"/>
    <col min="69" max="71" width="16.00390625" style="0" customWidth="1"/>
    <col min="72" max="72" width="13.57421875" style="0" customWidth="1"/>
    <col min="73" max="73" width="14.28125" style="0" customWidth="1"/>
    <col min="74" max="74" width="15.57421875" style="0" customWidth="1"/>
    <col min="75" max="75" width="15.421875" style="0" customWidth="1"/>
    <col min="76" max="76" width="15.28125" style="0" customWidth="1"/>
    <col min="77" max="77" width="14.8515625" style="0" customWidth="1"/>
    <col min="78" max="78" width="14.28125" style="0" customWidth="1"/>
  </cols>
  <sheetData>
    <row r="1" spans="1:42" s="4" customFormat="1" ht="15.75">
      <c r="A1" s="88" t="s">
        <v>78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3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s="4" customFormat="1" ht="15.7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32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9" customFormat="1" ht="12.75">
      <c r="A3" s="90"/>
      <c r="B3" s="90"/>
      <c r="C3" s="90"/>
      <c r="D3" s="90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19" s="10" customFormat="1" ht="24.75" customHeight="1">
      <c r="A4" s="40" t="s">
        <v>3</v>
      </c>
      <c r="B4" s="34">
        <v>1993</v>
      </c>
      <c r="C4" s="34">
        <v>1994</v>
      </c>
      <c r="D4" s="34">
        <v>1995</v>
      </c>
      <c r="E4" s="34">
        <v>1997</v>
      </c>
      <c r="F4" s="34">
        <v>2001</v>
      </c>
      <c r="G4" s="33">
        <v>2002</v>
      </c>
      <c r="H4" s="33">
        <v>2003</v>
      </c>
      <c r="I4" s="33">
        <v>2004</v>
      </c>
      <c r="J4" s="33">
        <v>2005</v>
      </c>
      <c r="K4" s="33">
        <v>2006</v>
      </c>
      <c r="L4" s="33">
        <v>2007</v>
      </c>
      <c r="M4" s="33">
        <v>2008</v>
      </c>
      <c r="N4" s="33">
        <v>2009</v>
      </c>
      <c r="O4" s="33">
        <v>2010</v>
      </c>
      <c r="P4" s="33">
        <v>2011</v>
      </c>
      <c r="Q4" s="33">
        <v>2012</v>
      </c>
      <c r="R4" s="33">
        <v>2013</v>
      </c>
      <c r="S4" s="33">
        <v>2014</v>
      </c>
    </row>
    <row r="5" spans="1:19" s="11" customFormat="1" ht="12.7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/>
    </row>
    <row r="6" spans="1:19" s="10" customFormat="1" ht="12.75" customHeight="1">
      <c r="A6" s="41" t="s">
        <v>1</v>
      </c>
      <c r="B6" s="35">
        <v>4024.09987317</v>
      </c>
      <c r="C6" s="35">
        <v>5434.83699</v>
      </c>
      <c r="D6" s="35">
        <v>7583.820858150002</v>
      </c>
      <c r="E6" s="35">
        <v>8348.046773982001</v>
      </c>
      <c r="F6" s="35">
        <f>+F8+F25+F58+F77</f>
        <v>7230.062385444</v>
      </c>
      <c r="G6" s="35">
        <f aca="true" t="shared" si="0" ref="G6:N6">+G8+G25+G58+G77</f>
        <v>7448.871851601</v>
      </c>
      <c r="H6" s="35">
        <f t="shared" si="0"/>
        <v>8412.235966284</v>
      </c>
      <c r="I6" s="35">
        <f t="shared" si="0"/>
        <v>10101.027450012</v>
      </c>
      <c r="J6" s="35">
        <f t="shared" si="0"/>
        <v>12488.096074314</v>
      </c>
      <c r="K6" s="35">
        <f t="shared" si="0"/>
        <v>15297.410653525998</v>
      </c>
      <c r="L6" s="35">
        <f t="shared" si="0"/>
        <v>20458.040075398</v>
      </c>
      <c r="M6" s="35">
        <f t="shared" si="0"/>
        <v>29896.191064999995</v>
      </c>
      <c r="N6" s="35">
        <f t="shared" si="0"/>
        <v>21812.358193369997</v>
      </c>
      <c r="O6" s="35">
        <f>+O8+O25+O58+O77</f>
        <v>29942.436790156004</v>
      </c>
      <c r="P6" s="35">
        <f>+P8+P25+P58+P77</f>
        <v>37702.657667853</v>
      </c>
      <c r="Q6" s="35">
        <f>+Q8+Q25+Q58+Q77</f>
        <v>42144.3073</v>
      </c>
      <c r="R6" s="35">
        <f>+R8+R25+R58+R77</f>
        <v>43289.85493349501</v>
      </c>
      <c r="S6" s="36">
        <f>+S8+S25+S58+S77</f>
        <v>42191.166188639996</v>
      </c>
    </row>
    <row r="7" spans="1:19" s="10" customFormat="1" ht="12.75" customHeight="1">
      <c r="A7" s="15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</row>
    <row r="8" spans="1:19" s="7" customFormat="1" ht="14.25" customHeight="1">
      <c r="A8" s="14" t="s">
        <v>7</v>
      </c>
      <c r="B8" s="21">
        <v>899.5826294999999</v>
      </c>
      <c r="C8" s="21">
        <v>1333.6044215200004</v>
      </c>
      <c r="D8" s="21">
        <v>1791.99497237</v>
      </c>
      <c r="E8" s="21">
        <v>1925.3992111750001</v>
      </c>
      <c r="F8" s="21">
        <v>1636.36450004</v>
      </c>
      <c r="G8" s="21">
        <v>1729.699191649</v>
      </c>
      <c r="H8" s="21">
        <v>1813.410098361</v>
      </c>
      <c r="I8" s="21">
        <v>1986.253860746</v>
      </c>
      <c r="J8" s="21">
        <v>2337.1680414039997</v>
      </c>
      <c r="K8" s="21">
        <v>2668.792400537</v>
      </c>
      <c r="L8" s="21">
        <v>3276.3139266179996</v>
      </c>
      <c r="M8" s="21">
        <v>4679.164373999999</v>
      </c>
      <c r="N8" s="21">
        <v>4038.241647256</v>
      </c>
      <c r="O8" s="21">
        <v>5712.624786808001</v>
      </c>
      <c r="P8" s="21">
        <v>6810.153902193</v>
      </c>
      <c r="Q8" s="21">
        <v>8445.134700000002</v>
      </c>
      <c r="R8" s="21">
        <v>8945.040150550001</v>
      </c>
      <c r="S8" s="22">
        <v>9027.295700427</v>
      </c>
    </row>
    <row r="9" spans="1:19" s="10" customFormat="1" ht="12.75">
      <c r="A9" s="15" t="s">
        <v>6</v>
      </c>
      <c r="B9" s="19">
        <v>561.88156263</v>
      </c>
      <c r="C9" s="19">
        <v>724.7930312</v>
      </c>
      <c r="D9" s="19">
        <v>937.6631796799999</v>
      </c>
      <c r="E9" s="19">
        <v>1125.760861132</v>
      </c>
      <c r="F9" s="19">
        <v>992.509624199</v>
      </c>
      <c r="G9" s="19">
        <v>1029.362217397</v>
      </c>
      <c r="H9" s="19">
        <v>1043.376557068</v>
      </c>
      <c r="I9" s="19">
        <v>1172.0123559630001</v>
      </c>
      <c r="J9" s="19">
        <v>1370.068517077</v>
      </c>
      <c r="K9" s="19">
        <v>1488.8604005459997</v>
      </c>
      <c r="L9" s="19">
        <v>1789.4309952499998</v>
      </c>
      <c r="M9" s="19">
        <v>2395.456642</v>
      </c>
      <c r="N9" s="19">
        <v>2178.790528062</v>
      </c>
      <c r="O9" s="19">
        <v>2909.805692903</v>
      </c>
      <c r="P9" s="19">
        <v>3557.7210699710004</v>
      </c>
      <c r="Q9" s="19">
        <v>4204.292699999999</v>
      </c>
      <c r="R9" s="19">
        <v>4545.279445881</v>
      </c>
      <c r="S9" s="20">
        <v>4713.712315569</v>
      </c>
    </row>
    <row r="10" spans="1:19" s="10" customFormat="1" ht="12.75" customHeight="1">
      <c r="A10" s="16" t="s">
        <v>9</v>
      </c>
      <c r="B10" s="19">
        <v>351.16636281</v>
      </c>
      <c r="C10" s="19">
        <v>389.60072110000004</v>
      </c>
      <c r="D10" s="19">
        <v>438.80373907999996</v>
      </c>
      <c r="E10" s="19">
        <v>509.4742221</v>
      </c>
      <c r="F10" s="19">
        <v>340.572617991</v>
      </c>
      <c r="G10" s="19">
        <v>303.39613804100003</v>
      </c>
      <c r="H10" s="19">
        <v>279.48800783599995</v>
      </c>
      <c r="I10" s="19">
        <v>376.01629075499994</v>
      </c>
      <c r="J10" s="19">
        <v>467.84001978000003</v>
      </c>
      <c r="K10" s="19">
        <v>467.308602208</v>
      </c>
      <c r="L10" s="19">
        <v>585.973481804</v>
      </c>
      <c r="M10" s="19">
        <v>805.2479529999999</v>
      </c>
      <c r="N10" s="19">
        <v>673.0360138639999</v>
      </c>
      <c r="O10" s="19">
        <v>1026.184436169</v>
      </c>
      <c r="P10" s="19">
        <v>1218.8263</v>
      </c>
      <c r="Q10" s="19">
        <v>1508.0504999999996</v>
      </c>
      <c r="R10" s="19">
        <v>1459.7470910550003</v>
      </c>
      <c r="S10" s="20">
        <v>1598.1559430090003</v>
      </c>
    </row>
    <row r="11" spans="1:19" s="10" customFormat="1" ht="12.75" customHeight="1">
      <c r="A11" s="17" t="s">
        <v>10</v>
      </c>
      <c r="B11" s="19">
        <v>19.80996235</v>
      </c>
      <c r="C11" s="19">
        <v>32.292447589999995</v>
      </c>
      <c r="D11" s="19">
        <v>31.118722750000003</v>
      </c>
      <c r="E11" s="19">
        <v>30.115064379999996</v>
      </c>
      <c r="F11" s="19">
        <v>56.358715546</v>
      </c>
      <c r="G11" s="19">
        <v>36.599134247</v>
      </c>
      <c r="H11" s="19">
        <v>39.67546095</v>
      </c>
      <c r="I11" s="19">
        <v>43.544538236</v>
      </c>
      <c r="J11" s="19">
        <v>49.666875043000005</v>
      </c>
      <c r="K11" s="19">
        <v>44.53799501699999</v>
      </c>
      <c r="L11" s="19">
        <v>60.941061848000004</v>
      </c>
      <c r="M11" s="19">
        <v>71.8152</v>
      </c>
      <c r="N11" s="19">
        <v>92.20212320500002</v>
      </c>
      <c r="O11" s="19">
        <v>110.02405611300001</v>
      </c>
      <c r="P11" s="19">
        <v>125.4128</v>
      </c>
      <c r="Q11" s="19">
        <v>147.26250000000002</v>
      </c>
      <c r="R11" s="19">
        <v>142.72358827000002</v>
      </c>
      <c r="S11" s="20">
        <v>149.933561918</v>
      </c>
    </row>
    <row r="12" spans="1:19" s="10" customFormat="1" ht="12.75" customHeight="1">
      <c r="A12" s="17" t="s">
        <v>11</v>
      </c>
      <c r="B12" s="19">
        <v>331.35640046000003</v>
      </c>
      <c r="C12" s="19">
        <v>357.30827351</v>
      </c>
      <c r="D12" s="19">
        <v>407.68501632999994</v>
      </c>
      <c r="E12" s="19">
        <v>479.35915772</v>
      </c>
      <c r="F12" s="19">
        <v>284.21390244500003</v>
      </c>
      <c r="G12" s="19">
        <v>266.797003794</v>
      </c>
      <c r="H12" s="19">
        <v>239.81254688599998</v>
      </c>
      <c r="I12" s="19">
        <v>332.47175251899995</v>
      </c>
      <c r="J12" s="19">
        <v>417.106505298</v>
      </c>
      <c r="K12" s="19">
        <v>422.77060719099995</v>
      </c>
      <c r="L12" s="19">
        <v>525.032419956</v>
      </c>
      <c r="M12" s="19">
        <v>733.4327529999999</v>
      </c>
      <c r="N12" s="19">
        <v>580.833890659</v>
      </c>
      <c r="O12" s="19">
        <v>916.1603800560002</v>
      </c>
      <c r="P12" s="19">
        <v>1093.4134999999999</v>
      </c>
      <c r="Q12" s="19">
        <v>1360.788</v>
      </c>
      <c r="R12" s="19">
        <v>1317.023502785</v>
      </c>
      <c r="S12" s="20">
        <v>1448.2223810909998</v>
      </c>
    </row>
    <row r="13" spans="1:19" s="10" customFormat="1" ht="12.75" customHeight="1">
      <c r="A13" s="16" t="s">
        <v>8</v>
      </c>
      <c r="B13" s="19">
        <v>14.44025123</v>
      </c>
      <c r="C13" s="19">
        <v>26.325635</v>
      </c>
      <c r="D13" s="19">
        <v>31.699636749999996</v>
      </c>
      <c r="E13" s="19">
        <v>33.85835656</v>
      </c>
      <c r="F13" s="19">
        <v>24.027746608</v>
      </c>
      <c r="G13" s="19">
        <v>28.994918686000005</v>
      </c>
      <c r="H13" s="19">
        <v>33.828103736</v>
      </c>
      <c r="I13" s="19">
        <v>39.794313536</v>
      </c>
      <c r="J13" s="19">
        <v>44.689911944</v>
      </c>
      <c r="K13" s="19">
        <v>52.26425719499999</v>
      </c>
      <c r="L13" s="19">
        <v>52.051334669000006</v>
      </c>
      <c r="M13" s="19">
        <v>60.791351</v>
      </c>
      <c r="N13" s="19">
        <v>51.699946086</v>
      </c>
      <c r="O13" s="19">
        <v>67.67216896</v>
      </c>
      <c r="P13" s="19">
        <v>80.163042181</v>
      </c>
      <c r="Q13" s="19">
        <v>93.3439</v>
      </c>
      <c r="R13" s="19">
        <v>110.417859929</v>
      </c>
      <c r="S13" s="20">
        <v>114.8172202</v>
      </c>
    </row>
    <row r="14" spans="1:19" s="10" customFormat="1" ht="12.75" customHeight="1">
      <c r="A14" s="16" t="s">
        <v>12</v>
      </c>
      <c r="B14" s="19">
        <v>0.9660831899999999</v>
      </c>
      <c r="C14" s="19">
        <v>1.4109604900000001</v>
      </c>
      <c r="D14" s="19">
        <v>1.7666546300000003</v>
      </c>
      <c r="E14" s="19">
        <v>3.8106300800000006</v>
      </c>
      <c r="F14" s="19">
        <v>5.336956301</v>
      </c>
      <c r="G14" s="19">
        <v>5.216106672</v>
      </c>
      <c r="H14" s="19">
        <v>3.1630877949999996</v>
      </c>
      <c r="I14" s="19">
        <v>3.703245865</v>
      </c>
      <c r="J14" s="19">
        <v>10.031337795999999</v>
      </c>
      <c r="K14" s="19">
        <v>20.196808042999997</v>
      </c>
      <c r="L14" s="19">
        <v>21.391373548999997</v>
      </c>
      <c r="M14" s="19">
        <v>26.468539999999997</v>
      </c>
      <c r="N14" s="19">
        <v>27.720836943000002</v>
      </c>
      <c r="O14" s="19">
        <v>27.569937247</v>
      </c>
      <c r="P14" s="19">
        <v>25.585327766000002</v>
      </c>
      <c r="Q14" s="19">
        <v>30.466</v>
      </c>
      <c r="R14" s="19">
        <v>31.22045862</v>
      </c>
      <c r="S14" s="20">
        <v>29.337997791</v>
      </c>
    </row>
    <row r="15" spans="1:19" s="10" customFormat="1" ht="12.75" customHeight="1">
      <c r="A15" s="16" t="s">
        <v>14</v>
      </c>
      <c r="B15" s="19">
        <v>78.94397844999999</v>
      </c>
      <c r="C15" s="19">
        <v>113.54263305999999</v>
      </c>
      <c r="D15" s="19">
        <v>167.97429585999998</v>
      </c>
      <c r="E15" s="19">
        <v>205.945007152</v>
      </c>
      <c r="F15" s="19">
        <v>266.608969287</v>
      </c>
      <c r="G15" s="19">
        <v>301.455301749</v>
      </c>
      <c r="H15" s="19">
        <v>309.674052036</v>
      </c>
      <c r="I15" s="19">
        <v>328.953684277</v>
      </c>
      <c r="J15" s="19">
        <v>366.47037788800003</v>
      </c>
      <c r="K15" s="19">
        <v>419.581722399</v>
      </c>
      <c r="L15" s="19">
        <v>469.900111909</v>
      </c>
      <c r="M15" s="19">
        <v>610.8622559999999</v>
      </c>
      <c r="N15" s="19">
        <v>594.606279017</v>
      </c>
      <c r="O15" s="19">
        <v>698.8309590910001</v>
      </c>
      <c r="P15" s="19">
        <v>802.3605948439999</v>
      </c>
      <c r="Q15" s="19">
        <v>899.5671000000001</v>
      </c>
      <c r="R15" s="19">
        <v>998.062768745</v>
      </c>
      <c r="S15" s="20">
        <v>991.796012609</v>
      </c>
    </row>
    <row r="16" spans="1:19" s="10" customFormat="1" ht="12.75" customHeight="1">
      <c r="A16" s="16" t="s">
        <v>13</v>
      </c>
      <c r="B16" s="19">
        <v>13.077755289999999</v>
      </c>
      <c r="C16" s="19">
        <v>28.25452911</v>
      </c>
      <c r="D16" s="19">
        <v>40.247598509999996</v>
      </c>
      <c r="E16" s="19">
        <v>67.64549414</v>
      </c>
      <c r="F16" s="19">
        <v>74.31304907699999</v>
      </c>
      <c r="G16" s="19">
        <v>92.26568062100002</v>
      </c>
      <c r="H16" s="19">
        <v>111.631653177</v>
      </c>
      <c r="I16" s="19">
        <v>99.348095425</v>
      </c>
      <c r="J16" s="19">
        <v>120.53418338399999</v>
      </c>
      <c r="K16" s="19">
        <v>145.48879886</v>
      </c>
      <c r="L16" s="19">
        <v>195.686580556</v>
      </c>
      <c r="M16" s="19">
        <v>269.97529299999997</v>
      </c>
      <c r="N16" s="19">
        <v>273.40713672400005</v>
      </c>
      <c r="O16" s="19">
        <v>374.6425337719999</v>
      </c>
      <c r="P16" s="19">
        <v>527.913101019</v>
      </c>
      <c r="Q16" s="19">
        <v>625.2786000000001</v>
      </c>
      <c r="R16" s="19">
        <v>782.20195255</v>
      </c>
      <c r="S16" s="20">
        <v>814.869276799</v>
      </c>
    </row>
    <row r="17" spans="1:19" s="10" customFormat="1" ht="12.75" customHeight="1">
      <c r="A17" s="16" t="s">
        <v>15</v>
      </c>
      <c r="B17" s="19">
        <v>103.28713165999997</v>
      </c>
      <c r="C17" s="19">
        <v>165.65855244000005</v>
      </c>
      <c r="D17" s="19">
        <v>257.17125485</v>
      </c>
      <c r="E17" s="19">
        <v>305.0271511</v>
      </c>
      <c r="F17" s="19">
        <v>281.650284935</v>
      </c>
      <c r="G17" s="19">
        <v>298.034071628</v>
      </c>
      <c r="H17" s="19">
        <v>305.591652488</v>
      </c>
      <c r="I17" s="19">
        <v>324.196726105</v>
      </c>
      <c r="J17" s="19">
        <v>358.27463966299996</v>
      </c>
      <c r="K17" s="19">
        <v>384.020211841</v>
      </c>
      <c r="L17" s="19">
        <v>464.428112763</v>
      </c>
      <c r="M17" s="19">
        <v>622.111249</v>
      </c>
      <c r="N17" s="19">
        <v>558.3203154280001</v>
      </c>
      <c r="O17" s="19">
        <v>714.9056576639999</v>
      </c>
      <c r="P17" s="19">
        <v>902.8727041609999</v>
      </c>
      <c r="Q17" s="19">
        <v>1047.5865999999999</v>
      </c>
      <c r="R17" s="19">
        <v>1163.629314982</v>
      </c>
      <c r="S17" s="20">
        <v>1164.735865161</v>
      </c>
    </row>
    <row r="18" spans="1:19" s="10" customFormat="1" ht="12.75" customHeight="1">
      <c r="A18" s="15" t="s">
        <v>16</v>
      </c>
      <c r="B18" s="19">
        <v>337.70106687</v>
      </c>
      <c r="C18" s="19">
        <v>608.8113903200001</v>
      </c>
      <c r="D18" s="19">
        <v>854.33179269</v>
      </c>
      <c r="E18" s="19">
        <v>799.6383500430001</v>
      </c>
      <c r="F18" s="19">
        <v>643.8548758410001</v>
      </c>
      <c r="G18" s="19">
        <v>700.3369742520001</v>
      </c>
      <c r="H18" s="19">
        <v>770.033541293</v>
      </c>
      <c r="I18" s="19">
        <v>814.241504783</v>
      </c>
      <c r="J18" s="19">
        <v>966.9421272849999</v>
      </c>
      <c r="K18" s="19">
        <v>1179.9319999909999</v>
      </c>
      <c r="L18" s="19">
        <v>1486.882931368</v>
      </c>
      <c r="M18" s="19">
        <v>2283.707732</v>
      </c>
      <c r="N18" s="19">
        <v>1859.4511191939998</v>
      </c>
      <c r="O18" s="19">
        <v>2802.8190939050005</v>
      </c>
      <c r="P18" s="19">
        <v>3252.432832222</v>
      </c>
      <c r="Q18" s="19">
        <v>4240.842</v>
      </c>
      <c r="R18" s="19">
        <v>4399.760704669</v>
      </c>
      <c r="S18" s="20">
        <v>4313.5833848580005</v>
      </c>
    </row>
    <row r="19" spans="1:19" s="10" customFormat="1" ht="12.75" customHeight="1">
      <c r="A19" s="16" t="s">
        <v>17</v>
      </c>
      <c r="B19" s="19">
        <v>18.20609683</v>
      </c>
      <c r="C19" s="19">
        <v>29.785784909999997</v>
      </c>
      <c r="D19" s="19">
        <v>40.79210054</v>
      </c>
      <c r="E19" s="19">
        <v>45.87562295000001</v>
      </c>
      <c r="F19" s="19">
        <v>42.211093489999996</v>
      </c>
      <c r="G19" s="19">
        <v>45.029829248000006</v>
      </c>
      <c r="H19" s="19">
        <v>46.888443969</v>
      </c>
      <c r="I19" s="19">
        <v>51.170662235</v>
      </c>
      <c r="J19" s="19">
        <v>55.94434982399999</v>
      </c>
      <c r="K19" s="19">
        <v>63.817539563</v>
      </c>
      <c r="L19" s="19">
        <v>77.06102111799999</v>
      </c>
      <c r="M19" s="19">
        <v>103.870734</v>
      </c>
      <c r="N19" s="19">
        <v>94.03380591599999</v>
      </c>
      <c r="O19" s="19">
        <v>132.042210752</v>
      </c>
      <c r="P19" s="19">
        <v>157.576344448</v>
      </c>
      <c r="Q19" s="19">
        <v>190.0099</v>
      </c>
      <c r="R19" s="19">
        <v>209.14407337200004</v>
      </c>
      <c r="S19" s="20">
        <v>219.745846146</v>
      </c>
    </row>
    <row r="20" spans="1:19" s="10" customFormat="1" ht="12.75">
      <c r="A20" s="27" t="s">
        <v>69</v>
      </c>
      <c r="B20" s="19">
        <v>34.750577320000005</v>
      </c>
      <c r="C20" s="19">
        <v>57.1605346</v>
      </c>
      <c r="D20" s="19">
        <v>97.95662964000002</v>
      </c>
      <c r="E20" s="19">
        <v>101.70478123400002</v>
      </c>
      <c r="F20" s="19">
        <v>108.66891028100001</v>
      </c>
      <c r="G20" s="19">
        <v>114.53548067799998</v>
      </c>
      <c r="H20" s="19">
        <v>126.17284982599998</v>
      </c>
      <c r="I20" s="19">
        <v>147.85040118600003</v>
      </c>
      <c r="J20" s="19">
        <v>172.56759108999998</v>
      </c>
      <c r="K20" s="19">
        <v>195.902166549</v>
      </c>
      <c r="L20" s="19">
        <v>235.724218336</v>
      </c>
      <c r="M20" s="19">
        <v>364.20182700000004</v>
      </c>
      <c r="N20" s="19">
        <v>296.730178686</v>
      </c>
      <c r="O20" s="19">
        <v>408.850856462</v>
      </c>
      <c r="P20" s="19">
        <v>505.60573551000004</v>
      </c>
      <c r="Q20" s="19">
        <v>671.8319</v>
      </c>
      <c r="R20" s="19">
        <v>726.5442713980001</v>
      </c>
      <c r="S20" s="20">
        <v>713.6350571490001</v>
      </c>
    </row>
    <row r="21" spans="1:31" s="10" customFormat="1" ht="12.75" customHeight="1">
      <c r="A21" s="16" t="s">
        <v>18</v>
      </c>
      <c r="B21" s="19">
        <v>23.20078232</v>
      </c>
      <c r="C21" s="19">
        <v>36.24496947</v>
      </c>
      <c r="D21" s="19">
        <v>54.14920359</v>
      </c>
      <c r="E21" s="19">
        <v>68.50205469400001</v>
      </c>
      <c r="F21" s="19">
        <v>50.301867128000005</v>
      </c>
      <c r="G21" s="19">
        <v>54.597143329000005</v>
      </c>
      <c r="H21" s="19">
        <v>50.27003906</v>
      </c>
      <c r="I21" s="19">
        <v>58.88564533099999</v>
      </c>
      <c r="J21" s="19">
        <v>69.96185919400001</v>
      </c>
      <c r="K21" s="19">
        <v>82.306860283</v>
      </c>
      <c r="L21" s="19">
        <v>106.14155114</v>
      </c>
      <c r="M21" s="19">
        <v>157.69043</v>
      </c>
      <c r="N21" s="19">
        <v>144.56114936400002</v>
      </c>
      <c r="O21" s="19">
        <v>204.304576081</v>
      </c>
      <c r="P21" s="19">
        <v>246.93688036499998</v>
      </c>
      <c r="Q21" s="19">
        <v>295.25750000000005</v>
      </c>
      <c r="R21" s="19">
        <v>355.48553824100003</v>
      </c>
      <c r="S21" s="20">
        <v>358.65217928400006</v>
      </c>
      <c r="V21" s="10">
        <v>2005</v>
      </c>
      <c r="W21" s="10">
        <v>2006</v>
      </c>
      <c r="X21" s="10">
        <v>2007</v>
      </c>
      <c r="Y21" s="10">
        <v>2008</v>
      </c>
      <c r="Z21" s="10">
        <v>2009</v>
      </c>
      <c r="AA21" s="10">
        <v>2010</v>
      </c>
      <c r="AB21" s="10">
        <v>2011</v>
      </c>
      <c r="AC21" s="10">
        <v>2012</v>
      </c>
      <c r="AD21" s="10">
        <v>2013</v>
      </c>
      <c r="AE21" s="10">
        <v>2014</v>
      </c>
    </row>
    <row r="22" spans="1:19" s="10" customFormat="1" ht="12.75" customHeight="1">
      <c r="A22" s="16" t="s">
        <v>70</v>
      </c>
      <c r="B22" s="19">
        <v>91.77032851</v>
      </c>
      <c r="C22" s="19">
        <v>215.9499644</v>
      </c>
      <c r="D22" s="19">
        <v>262.70845431</v>
      </c>
      <c r="E22" s="19">
        <v>233.00995636500002</v>
      </c>
      <c r="F22" s="19">
        <v>208.93827465799998</v>
      </c>
      <c r="G22" s="19">
        <v>240.25818308700002</v>
      </c>
      <c r="H22" s="19">
        <v>307.122190945</v>
      </c>
      <c r="I22" s="19">
        <v>324.13192784600005</v>
      </c>
      <c r="J22" s="19">
        <v>375.19747816</v>
      </c>
      <c r="K22" s="19">
        <v>425.373406642</v>
      </c>
      <c r="L22" s="19">
        <v>481.49464033799995</v>
      </c>
      <c r="M22" s="19">
        <v>603.344136</v>
      </c>
      <c r="N22" s="19">
        <v>479.99634774599997</v>
      </c>
      <c r="O22" s="19">
        <v>765.92821404</v>
      </c>
      <c r="P22" s="19">
        <v>881.6652971669998</v>
      </c>
      <c r="Q22" s="19">
        <v>1031.5767</v>
      </c>
      <c r="R22" s="19">
        <v>1092.5032216530003</v>
      </c>
      <c r="S22" s="20">
        <v>1056.251316738</v>
      </c>
    </row>
    <row r="23" spans="1:32" s="10" customFormat="1" ht="12.75" customHeight="1">
      <c r="A23" s="16" t="s">
        <v>19</v>
      </c>
      <c r="B23" s="19">
        <v>168.80766934</v>
      </c>
      <c r="C23" s="19">
        <v>268.89851396</v>
      </c>
      <c r="D23" s="19">
        <v>397.54311079999997</v>
      </c>
      <c r="E23" s="19">
        <v>349.14730874</v>
      </c>
      <c r="F23" s="19">
        <v>232.71747053599998</v>
      </c>
      <c r="G23" s="19">
        <v>245.065411189</v>
      </c>
      <c r="H23" s="19">
        <v>238.742846632</v>
      </c>
      <c r="I23" s="19">
        <v>230.925196709</v>
      </c>
      <c r="J23" s="19">
        <v>292.107730343</v>
      </c>
      <c r="K23" s="19">
        <v>410.916549686</v>
      </c>
      <c r="L23" s="19">
        <v>583.579755619</v>
      </c>
      <c r="M23" s="19">
        <v>1050.8972079999999</v>
      </c>
      <c r="N23" s="19">
        <v>840.1896600680001</v>
      </c>
      <c r="O23" s="19">
        <v>1286.312823263</v>
      </c>
      <c r="P23" s="19">
        <v>1453.2502335139998</v>
      </c>
      <c r="Q23" s="19">
        <v>2045.2687000000003</v>
      </c>
      <c r="R23" s="19">
        <v>2011.225872206</v>
      </c>
      <c r="S23" s="20">
        <v>1961.0607015279998</v>
      </c>
      <c r="U23" s="44" t="s">
        <v>85</v>
      </c>
      <c r="V23" s="43">
        <v>4008.7499287440005</v>
      </c>
      <c r="W23" s="43">
        <v>4795.799865995</v>
      </c>
      <c r="X23" s="43">
        <v>6394.841141829001</v>
      </c>
      <c r="Y23" s="43">
        <v>8788.678444</v>
      </c>
      <c r="Z23" s="43">
        <v>6554.512843851001</v>
      </c>
      <c r="AA23" s="43">
        <v>9286.634915471</v>
      </c>
      <c r="AB23" s="43">
        <v>11336.6526</v>
      </c>
      <c r="AC23" s="43">
        <v>12029.612500000001</v>
      </c>
      <c r="AD23" s="43">
        <v>11819.937556662999</v>
      </c>
      <c r="AE23" s="43">
        <v>12052.091810652</v>
      </c>
      <c r="AF23" s="42">
        <f>+POWER(AE23/AA23,1/4)*100-100</f>
        <v>6.7335648067357</v>
      </c>
    </row>
    <row r="24" spans="1:32" s="10" customFormat="1" ht="12.75" customHeight="1">
      <c r="A24" s="16" t="s">
        <v>20</v>
      </c>
      <c r="B24" s="19">
        <v>0.9656125499999999</v>
      </c>
      <c r="C24" s="19">
        <v>0.7716229800000001</v>
      </c>
      <c r="D24" s="19">
        <v>1.18229381</v>
      </c>
      <c r="E24" s="19">
        <v>1.39862606</v>
      </c>
      <c r="F24" s="19">
        <v>1.017259748</v>
      </c>
      <c r="G24" s="19">
        <v>0.8509267209999999</v>
      </c>
      <c r="H24" s="19">
        <v>0.837170861</v>
      </c>
      <c r="I24" s="19">
        <v>1.277671476</v>
      </c>
      <c r="J24" s="19">
        <v>1.163118674</v>
      </c>
      <c r="K24" s="19">
        <v>1.615477268</v>
      </c>
      <c r="L24" s="19">
        <v>2.8817448169999995</v>
      </c>
      <c r="M24" s="19">
        <v>3.7033970000000003</v>
      </c>
      <c r="N24" s="19">
        <v>3.9399774140000012</v>
      </c>
      <c r="O24" s="19">
        <v>5.3804133069999995</v>
      </c>
      <c r="P24" s="19">
        <v>7.3983412180000006</v>
      </c>
      <c r="Q24" s="19">
        <v>6.8972999999999995</v>
      </c>
      <c r="R24" s="19">
        <v>4.857727798999999</v>
      </c>
      <c r="S24" s="20">
        <v>4.238284013</v>
      </c>
      <c r="U24" s="44" t="s">
        <v>86</v>
      </c>
      <c r="V24" s="19">
        <v>2181.7018402840004</v>
      </c>
      <c r="W24" s="19">
        <v>2902.965466165</v>
      </c>
      <c r="X24" s="19">
        <v>4185.77983754</v>
      </c>
      <c r="Y24" s="19">
        <v>6127.261174</v>
      </c>
      <c r="Z24" s="19">
        <v>4745.6455343299995</v>
      </c>
      <c r="AA24" s="19">
        <v>5908.160551760002</v>
      </c>
      <c r="AB24" s="19">
        <v>7714.041602346</v>
      </c>
      <c r="AC24" s="19">
        <v>8640.713</v>
      </c>
      <c r="AD24" s="19">
        <v>8785.911956135</v>
      </c>
      <c r="AE24" s="20">
        <v>9148.971529711001</v>
      </c>
      <c r="AF24" s="42">
        <f>+POWER(AE24/AA24,1/4)*100-100</f>
        <v>11.552677027677078</v>
      </c>
    </row>
    <row r="25" spans="1:31" s="7" customFormat="1" ht="14.25" customHeight="1">
      <c r="A25" s="14" t="s">
        <v>21</v>
      </c>
      <c r="B25" s="21">
        <v>1886.5168552999999</v>
      </c>
      <c r="C25" s="21">
        <v>2296.1458113000003</v>
      </c>
      <c r="D25" s="21">
        <v>3239.1481025099997</v>
      </c>
      <c r="E25" s="21">
        <v>3481.986182308</v>
      </c>
      <c r="F25" s="21">
        <v>3586.5179924189997</v>
      </c>
      <c r="G25" s="21">
        <v>3788.383149062</v>
      </c>
      <c r="H25" s="21">
        <v>4527.368546852</v>
      </c>
      <c r="I25" s="21">
        <v>5644.3795664829995</v>
      </c>
      <c r="J25" s="21">
        <v>6913.571695533001</v>
      </c>
      <c r="K25" s="21">
        <v>8232.913319805999</v>
      </c>
      <c r="L25" s="21">
        <v>10903.825645797</v>
      </c>
      <c r="M25" s="21">
        <v>15237.590588</v>
      </c>
      <c r="N25" s="21">
        <v>10472.145443972999</v>
      </c>
      <c r="O25" s="21">
        <v>14479.183630204001</v>
      </c>
      <c r="P25" s="21">
        <v>18434.763046055</v>
      </c>
      <c r="Q25" s="21">
        <v>19484.2918</v>
      </c>
      <c r="R25" s="21">
        <v>19839.480881394004</v>
      </c>
      <c r="S25" s="22">
        <v>19462.589209883998</v>
      </c>
      <c r="V25" s="45"/>
      <c r="W25" s="45">
        <f aca="true" t="shared" si="1" ref="W25:AD25">+W23/V23*100-100</f>
        <v>19.6333009352268</v>
      </c>
      <c r="X25" s="45">
        <f t="shared" si="1"/>
        <v>33.34253556267288</v>
      </c>
      <c r="Y25" s="45">
        <f t="shared" si="1"/>
        <v>37.43388223536596</v>
      </c>
      <c r="Z25" s="45">
        <f t="shared" si="1"/>
        <v>-25.420950537498115</v>
      </c>
      <c r="AA25" s="45">
        <f t="shared" si="1"/>
        <v>41.68306839436727</v>
      </c>
      <c r="AB25" s="45">
        <f>+AB23/AA23*100-100</f>
        <v>22.074924912938982</v>
      </c>
      <c r="AC25" s="45">
        <f t="shared" si="1"/>
        <v>6.112561833287572</v>
      </c>
      <c r="AD25" s="45">
        <f t="shared" si="1"/>
        <v>-1.7429900035184147</v>
      </c>
      <c r="AE25" s="45">
        <f>+AE23/AD23*100-100</f>
        <v>1.9640903589895515</v>
      </c>
    </row>
    <row r="26" spans="1:31" s="10" customFormat="1" ht="12.75">
      <c r="A26" s="15" t="s">
        <v>22</v>
      </c>
      <c r="B26" s="19">
        <v>334.73255772</v>
      </c>
      <c r="C26" s="19">
        <v>359.28451415999996</v>
      </c>
      <c r="D26" s="19">
        <v>655.0326954899999</v>
      </c>
      <c r="E26" s="19">
        <v>867.1630693200001</v>
      </c>
      <c r="F26" s="19">
        <v>977.365203206</v>
      </c>
      <c r="G26" s="19">
        <v>1041.10015045</v>
      </c>
      <c r="H26" s="19">
        <v>1471.911402234</v>
      </c>
      <c r="I26" s="19">
        <v>1873.0738051560002</v>
      </c>
      <c r="J26" s="19">
        <v>2461.100476222</v>
      </c>
      <c r="K26" s="19">
        <v>2942.8044499</v>
      </c>
      <c r="L26" s="19">
        <v>3812.0205030650004</v>
      </c>
      <c r="M26" s="19">
        <v>5435.274767999999</v>
      </c>
      <c r="N26" s="19">
        <v>3063.2886476520002</v>
      </c>
      <c r="O26" s="19">
        <v>4220.184521457</v>
      </c>
      <c r="P26" s="19">
        <v>5908.1347460550005</v>
      </c>
      <c r="Q26" s="19">
        <v>6058.271000000001</v>
      </c>
      <c r="R26" s="19">
        <v>6671.892384043</v>
      </c>
      <c r="S26" s="20">
        <v>5955.157169097</v>
      </c>
      <c r="V26" s="45"/>
      <c r="W26" s="45">
        <f aca="true" t="shared" si="2" ref="W26:AD26">+W24/V24*100-100</f>
        <v>33.05967903419423</v>
      </c>
      <c r="X26" s="45">
        <f t="shared" si="2"/>
        <v>44.189790968119155</v>
      </c>
      <c r="Y26" s="45">
        <f t="shared" si="2"/>
        <v>46.38278676407924</v>
      </c>
      <c r="Z26" s="45">
        <f t="shared" si="2"/>
        <v>-22.548665715975247</v>
      </c>
      <c r="AA26" s="45">
        <f t="shared" si="2"/>
        <v>24.496456994530448</v>
      </c>
      <c r="AB26" s="45">
        <f>+AB24/AA24*100-100</f>
        <v>30.56587638005263</v>
      </c>
      <c r="AC26" s="45">
        <f t="shared" si="2"/>
        <v>12.012787140948006</v>
      </c>
      <c r="AD26" s="45">
        <f t="shared" si="2"/>
        <v>1.68040480149034</v>
      </c>
      <c r="AE26" s="45">
        <f>+AE24/AD24*100-100</f>
        <v>4.132292417550175</v>
      </c>
    </row>
    <row r="27" spans="1:19" s="10" customFormat="1" ht="12.75" customHeight="1">
      <c r="A27" s="16" t="s">
        <v>23</v>
      </c>
      <c r="B27" s="19">
        <v>308.71447815</v>
      </c>
      <c r="C27" s="19">
        <v>327.82723555</v>
      </c>
      <c r="D27" s="19">
        <v>616.44309716</v>
      </c>
      <c r="E27" s="19">
        <v>829.6468970900002</v>
      </c>
      <c r="F27" s="19">
        <v>931.908784877</v>
      </c>
      <c r="G27" s="19">
        <v>999.4932378919998</v>
      </c>
      <c r="H27" s="19">
        <v>1423.264156846</v>
      </c>
      <c r="I27" s="19">
        <v>1818.436203479</v>
      </c>
      <c r="J27" s="19">
        <v>2387.321458153</v>
      </c>
      <c r="K27" s="19">
        <v>2839.040176448</v>
      </c>
      <c r="L27" s="19">
        <v>3681.8284637770003</v>
      </c>
      <c r="M27" s="19">
        <v>5255.587018999999</v>
      </c>
      <c r="N27" s="19">
        <v>2908.91713143</v>
      </c>
      <c r="O27" s="19">
        <v>4000.860874122</v>
      </c>
      <c r="P27" s="19">
        <v>5639.8124</v>
      </c>
      <c r="Q27" s="19">
        <v>5773.8153</v>
      </c>
      <c r="R27" s="19">
        <v>6352.6987308180005</v>
      </c>
      <c r="S27" s="20">
        <v>5666.686555609</v>
      </c>
    </row>
    <row r="28" spans="1:19" s="10" customFormat="1" ht="12.75" customHeight="1">
      <c r="A28" s="17" t="s">
        <v>24</v>
      </c>
      <c r="B28" s="19">
        <v>138.75398244</v>
      </c>
      <c r="C28" s="19">
        <v>130.11654862999998</v>
      </c>
      <c r="D28" s="19">
        <v>320.48803140999996</v>
      </c>
      <c r="E28" s="19">
        <v>525.82820973</v>
      </c>
      <c r="F28" s="19">
        <v>627.307569262</v>
      </c>
      <c r="G28" s="19">
        <v>694.1993588540001</v>
      </c>
      <c r="H28" s="19">
        <v>917.478900721</v>
      </c>
      <c r="I28" s="19">
        <v>1153.220142271</v>
      </c>
      <c r="J28" s="19">
        <v>1813.9325563429995</v>
      </c>
      <c r="K28" s="19">
        <v>2240.4963571460003</v>
      </c>
      <c r="L28" s="19">
        <v>2829.3459467870002</v>
      </c>
      <c r="M28" s="19">
        <v>3474.44024</v>
      </c>
      <c r="N28" s="19">
        <v>2302.981091096</v>
      </c>
      <c r="O28" s="19">
        <v>2789.199641008</v>
      </c>
      <c r="P28" s="19">
        <v>3719.3657000000003</v>
      </c>
      <c r="Q28" s="19">
        <v>3751.3093000000003</v>
      </c>
      <c r="R28" s="19">
        <v>3461.9174688939997</v>
      </c>
      <c r="S28" s="20">
        <v>3079.586803084</v>
      </c>
    </row>
    <row r="29" spans="1:19" s="10" customFormat="1" ht="12.75" customHeight="1">
      <c r="A29" s="17" t="s">
        <v>25</v>
      </c>
      <c r="B29" s="19">
        <v>17.705944430000002</v>
      </c>
      <c r="C29" s="19">
        <v>15.69194706</v>
      </c>
      <c r="D29" s="19">
        <v>19.24275832</v>
      </c>
      <c r="E29" s="19">
        <v>17.508867619999997</v>
      </c>
      <c r="F29" s="19">
        <v>16.893056435</v>
      </c>
      <c r="G29" s="19">
        <v>20.029409439</v>
      </c>
      <c r="H29" s="19">
        <v>23.121941531</v>
      </c>
      <c r="I29" s="19">
        <v>61.350436836</v>
      </c>
      <c r="J29" s="19">
        <v>64.94966028600001</v>
      </c>
      <c r="K29" s="19">
        <v>67.009177194</v>
      </c>
      <c r="L29" s="19">
        <v>72.66753539700001</v>
      </c>
      <c r="M29" s="19">
        <v>122.37723400000002</v>
      </c>
      <c r="N29" s="19">
        <v>18.093674011999997</v>
      </c>
      <c r="O29" s="19">
        <v>1.523462649</v>
      </c>
      <c r="P29" s="19">
        <v>7.264499999999999</v>
      </c>
      <c r="Q29" s="19">
        <v>2.4515000000000007</v>
      </c>
      <c r="R29" s="19">
        <v>16.224552313</v>
      </c>
      <c r="S29" s="20">
        <v>7.3460926429999995</v>
      </c>
    </row>
    <row r="30" spans="1:19" s="10" customFormat="1" ht="12.75" customHeight="1">
      <c r="A30" s="17" t="s">
        <v>26</v>
      </c>
      <c r="B30" s="19">
        <v>152.25455128</v>
      </c>
      <c r="C30" s="19">
        <v>182.01873985999998</v>
      </c>
      <c r="D30" s="19">
        <v>276.71230742999995</v>
      </c>
      <c r="E30" s="19">
        <v>286.30981974</v>
      </c>
      <c r="F30" s="19">
        <v>287.70815917999994</v>
      </c>
      <c r="G30" s="19">
        <v>285.264469599</v>
      </c>
      <c r="H30" s="19">
        <v>482.663314594</v>
      </c>
      <c r="I30" s="19">
        <v>603.865624372</v>
      </c>
      <c r="J30" s="19">
        <v>508.43924152400007</v>
      </c>
      <c r="K30" s="19">
        <v>531.534642108</v>
      </c>
      <c r="L30" s="19">
        <v>779.814981593</v>
      </c>
      <c r="M30" s="19">
        <v>1658.769545</v>
      </c>
      <c r="N30" s="19">
        <v>587.842366322</v>
      </c>
      <c r="O30" s="19">
        <v>1210.1377704650001</v>
      </c>
      <c r="P30" s="19">
        <v>1913.1822</v>
      </c>
      <c r="Q30" s="19">
        <v>2020.0544999999997</v>
      </c>
      <c r="R30" s="19">
        <v>2874.5567096110003</v>
      </c>
      <c r="S30" s="20">
        <v>2579.7536598819997</v>
      </c>
    </row>
    <row r="31" spans="1:19" s="10" customFormat="1" ht="12.75" customHeight="1">
      <c r="A31" s="16" t="s">
        <v>27</v>
      </c>
      <c r="B31" s="19">
        <v>26.01807957000001</v>
      </c>
      <c r="C31" s="19">
        <v>31.457278609999996</v>
      </c>
      <c r="D31" s="19">
        <v>38.58959833</v>
      </c>
      <c r="E31" s="19">
        <v>37.51617223</v>
      </c>
      <c r="F31" s="19">
        <v>45.456418329</v>
      </c>
      <c r="G31" s="19">
        <v>41.60691255799999</v>
      </c>
      <c r="H31" s="19">
        <v>48.647245387999995</v>
      </c>
      <c r="I31" s="19">
        <v>54.637601677</v>
      </c>
      <c r="J31" s="19">
        <v>73.779018069</v>
      </c>
      <c r="K31" s="19">
        <v>103.76427345199998</v>
      </c>
      <c r="L31" s="19">
        <v>130.19203928800002</v>
      </c>
      <c r="M31" s="19">
        <v>179.68774899999997</v>
      </c>
      <c r="N31" s="19">
        <v>154.371516222</v>
      </c>
      <c r="O31" s="19">
        <v>219.323647335</v>
      </c>
      <c r="P31" s="19">
        <v>264.66299062400003</v>
      </c>
      <c r="Q31" s="19">
        <v>281.079</v>
      </c>
      <c r="R31" s="19">
        <v>319.193653225</v>
      </c>
      <c r="S31" s="20">
        <v>288.47061348799997</v>
      </c>
    </row>
    <row r="32" spans="1:19" s="10" customFormat="1" ht="12.75" customHeight="1">
      <c r="A32" s="16" t="s">
        <v>28</v>
      </c>
      <c r="B32" s="23" t="s">
        <v>2</v>
      </c>
      <c r="C32" s="23" t="s">
        <v>2</v>
      </c>
      <c r="D32" s="23" t="s">
        <v>2</v>
      </c>
      <c r="E32" s="23" t="s">
        <v>2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3.6593554310000003</v>
      </c>
      <c r="Q32" s="23">
        <v>3.3767</v>
      </c>
      <c r="R32" s="23">
        <v>0</v>
      </c>
      <c r="S32" s="24">
        <v>0</v>
      </c>
    </row>
    <row r="33" spans="1:19" s="10" customFormat="1" ht="12.75">
      <c r="A33" s="15" t="s">
        <v>29</v>
      </c>
      <c r="B33" s="19">
        <v>133.67335157</v>
      </c>
      <c r="C33" s="19">
        <v>157.61225248</v>
      </c>
      <c r="D33" s="19">
        <v>185.4234908</v>
      </c>
      <c r="E33" s="19">
        <v>228.04916329</v>
      </c>
      <c r="F33" s="19">
        <v>261.240770472</v>
      </c>
      <c r="G33" s="19">
        <v>280.338766288</v>
      </c>
      <c r="H33" s="19">
        <v>313.80587904099997</v>
      </c>
      <c r="I33" s="19">
        <v>404.0952938770001</v>
      </c>
      <c r="J33" s="19">
        <v>443.721290567</v>
      </c>
      <c r="K33" s="19">
        <v>494.30900391099993</v>
      </c>
      <c r="L33" s="19">
        <v>696.9640009029999</v>
      </c>
      <c r="M33" s="19">
        <v>1013.637376</v>
      </c>
      <c r="N33" s="19">
        <v>854.34395247</v>
      </c>
      <c r="O33" s="19">
        <v>972.364193276</v>
      </c>
      <c r="P33" s="19">
        <v>1189.9757</v>
      </c>
      <c r="Q33" s="19">
        <v>1396.4083</v>
      </c>
      <c r="R33" s="19">
        <v>1347.650940688</v>
      </c>
      <c r="S33" s="20">
        <v>1455.3402301350002</v>
      </c>
    </row>
    <row r="34" spans="1:19" s="10" customFormat="1" ht="12.75" customHeight="1">
      <c r="A34" s="16" t="s">
        <v>30</v>
      </c>
      <c r="B34" s="19">
        <v>46.00174242999999</v>
      </c>
      <c r="C34" s="19">
        <v>49.48046363000001</v>
      </c>
      <c r="D34" s="19">
        <v>62.23854425000001</v>
      </c>
      <c r="E34" s="19">
        <v>88.16643112</v>
      </c>
      <c r="F34" s="19">
        <v>106.703807316</v>
      </c>
      <c r="G34" s="19">
        <v>128.552843966</v>
      </c>
      <c r="H34" s="19">
        <v>140.889528159</v>
      </c>
      <c r="I34" s="19">
        <v>170.96903846600003</v>
      </c>
      <c r="J34" s="19">
        <v>184.12093896700003</v>
      </c>
      <c r="K34" s="19">
        <v>206.67925548800002</v>
      </c>
      <c r="L34" s="19">
        <v>261.541397523</v>
      </c>
      <c r="M34" s="19">
        <v>370.862143</v>
      </c>
      <c r="N34" s="19">
        <v>393.49403546300005</v>
      </c>
      <c r="O34" s="19">
        <v>447.7939575280001</v>
      </c>
      <c r="P34" s="19">
        <v>498.4982</v>
      </c>
      <c r="Q34" s="19">
        <v>636.1822</v>
      </c>
      <c r="R34" s="19">
        <v>640.3119465</v>
      </c>
      <c r="S34" s="20">
        <v>706.279331062</v>
      </c>
    </row>
    <row r="35" spans="1:19" s="10" customFormat="1" ht="12.75" customHeight="1">
      <c r="A35" s="17" t="s">
        <v>73</v>
      </c>
      <c r="B35" s="19">
        <v>0.16081516</v>
      </c>
      <c r="C35" s="19">
        <v>0.24608254000000002</v>
      </c>
      <c r="D35" s="19">
        <v>0.2811729</v>
      </c>
      <c r="E35" s="19">
        <v>0.41731807</v>
      </c>
      <c r="F35" s="19">
        <v>1.03577075</v>
      </c>
      <c r="G35" s="19">
        <v>1.702098077</v>
      </c>
      <c r="H35" s="19">
        <v>1.5986385159999998</v>
      </c>
      <c r="I35" s="19">
        <v>1.7808709849999997</v>
      </c>
      <c r="J35" s="19">
        <v>1.6774958949999998</v>
      </c>
      <c r="K35" s="19">
        <v>1.778204837</v>
      </c>
      <c r="L35" s="19">
        <v>3.32200449</v>
      </c>
      <c r="M35" s="19">
        <v>3.1500239999999997</v>
      </c>
      <c r="N35" s="19">
        <v>3.126419689</v>
      </c>
      <c r="O35" s="19">
        <v>3.1542673729999997</v>
      </c>
      <c r="P35" s="19">
        <v>3.7341</v>
      </c>
      <c r="Q35" s="19">
        <v>3.4761999999999995</v>
      </c>
      <c r="R35" s="19">
        <v>2.7909151039999998</v>
      </c>
      <c r="S35" s="20">
        <v>2.6900308589999997</v>
      </c>
    </row>
    <row r="36" spans="1:19" s="10" customFormat="1" ht="12.75" customHeight="1">
      <c r="A36" s="17" t="s">
        <v>31</v>
      </c>
      <c r="B36" s="19">
        <v>36.91066661</v>
      </c>
      <c r="C36" s="19">
        <v>40.74177151999999</v>
      </c>
      <c r="D36" s="19">
        <v>53.04633115000001</v>
      </c>
      <c r="E36" s="19">
        <v>78.52104999</v>
      </c>
      <c r="F36" s="19">
        <v>92.865660455</v>
      </c>
      <c r="G36" s="19">
        <v>112.987129161</v>
      </c>
      <c r="H36" s="19">
        <v>124.07044281499999</v>
      </c>
      <c r="I36" s="19">
        <v>154.111287605</v>
      </c>
      <c r="J36" s="19">
        <v>160.917796653</v>
      </c>
      <c r="K36" s="19">
        <v>181.34015057099998</v>
      </c>
      <c r="L36" s="19">
        <v>231.69984329700003</v>
      </c>
      <c r="M36" s="19">
        <v>318.899386</v>
      </c>
      <c r="N36" s="19">
        <v>353.24674131200004</v>
      </c>
      <c r="O36" s="19">
        <v>385.732497093</v>
      </c>
      <c r="P36" s="19">
        <v>421.61229999999995</v>
      </c>
      <c r="Q36" s="19">
        <v>540.4388</v>
      </c>
      <c r="R36" s="19">
        <v>540.499384162</v>
      </c>
      <c r="S36" s="20">
        <v>590.410894913</v>
      </c>
    </row>
    <row r="37" spans="1:19" s="10" customFormat="1" ht="12.75" customHeight="1">
      <c r="A37" s="17" t="s">
        <v>32</v>
      </c>
      <c r="B37" s="19">
        <v>8.93026066</v>
      </c>
      <c r="C37" s="19">
        <v>8.49260957</v>
      </c>
      <c r="D37" s="19">
        <v>8.9110402</v>
      </c>
      <c r="E37" s="19">
        <v>9.22806306</v>
      </c>
      <c r="F37" s="19">
        <v>12.802376111</v>
      </c>
      <c r="G37" s="19">
        <v>13.863616728</v>
      </c>
      <c r="H37" s="19">
        <v>15.220446827999998</v>
      </c>
      <c r="I37" s="19">
        <v>15.076879876000001</v>
      </c>
      <c r="J37" s="19">
        <v>21.525646419</v>
      </c>
      <c r="K37" s="19">
        <v>23.56090008</v>
      </c>
      <c r="L37" s="19">
        <v>26.519549736000002</v>
      </c>
      <c r="M37" s="19">
        <v>48.812732999999994</v>
      </c>
      <c r="N37" s="19">
        <v>37.120874461999996</v>
      </c>
      <c r="O37" s="19">
        <v>58.907193062</v>
      </c>
      <c r="P37" s="19">
        <v>73.1518</v>
      </c>
      <c r="Q37" s="19">
        <v>92.2672</v>
      </c>
      <c r="R37" s="19">
        <v>97.021647234</v>
      </c>
      <c r="S37" s="20">
        <v>113.17840529000001</v>
      </c>
    </row>
    <row r="38" spans="1:19" s="10" customFormat="1" ht="12.75">
      <c r="A38" s="16" t="s">
        <v>33</v>
      </c>
      <c r="B38" s="19">
        <v>87.67160914000002</v>
      </c>
      <c r="C38" s="19">
        <v>108.13178885</v>
      </c>
      <c r="D38" s="19">
        <v>123.18494655</v>
      </c>
      <c r="E38" s="19">
        <v>139.88273217</v>
      </c>
      <c r="F38" s="19">
        <v>154.536963156</v>
      </c>
      <c r="G38" s="19">
        <v>151.78592232199998</v>
      </c>
      <c r="H38" s="19">
        <v>172.916350882</v>
      </c>
      <c r="I38" s="19">
        <v>233.12625541099996</v>
      </c>
      <c r="J38" s="19">
        <v>259.6003516</v>
      </c>
      <c r="K38" s="19">
        <v>287.629748423</v>
      </c>
      <c r="L38" s="19">
        <v>435.42260338</v>
      </c>
      <c r="M38" s="19">
        <v>642.7752330000001</v>
      </c>
      <c r="N38" s="19">
        <v>460.8499170070001</v>
      </c>
      <c r="O38" s="19">
        <v>524.570235748</v>
      </c>
      <c r="P38" s="19">
        <v>691.4775000000001</v>
      </c>
      <c r="Q38" s="19">
        <v>760.2261000000001</v>
      </c>
      <c r="R38" s="19">
        <v>707.338994188</v>
      </c>
      <c r="S38" s="20">
        <v>749.060899073</v>
      </c>
    </row>
    <row r="39" spans="1:19" s="10" customFormat="1" ht="12.75" customHeight="1">
      <c r="A39" s="17" t="s">
        <v>71</v>
      </c>
      <c r="B39" s="19">
        <v>6.84698361</v>
      </c>
      <c r="C39" s="19">
        <v>12.244276530000002</v>
      </c>
      <c r="D39" s="19">
        <v>12.9357172</v>
      </c>
      <c r="E39" s="19">
        <v>14.05710929</v>
      </c>
      <c r="F39" s="19">
        <v>16.921199288000004</v>
      </c>
      <c r="G39" s="19">
        <v>17.98653284</v>
      </c>
      <c r="H39" s="19">
        <v>18.557510208</v>
      </c>
      <c r="I39" s="19">
        <v>25.382191382000002</v>
      </c>
      <c r="J39" s="19">
        <v>25.211256827999996</v>
      </c>
      <c r="K39" s="19">
        <v>28.862908109000003</v>
      </c>
      <c r="L39" s="19">
        <v>43.727588105</v>
      </c>
      <c r="M39" s="19">
        <v>91.23453699999999</v>
      </c>
      <c r="N39" s="19">
        <v>70.290916648</v>
      </c>
      <c r="O39" s="19">
        <v>74.41505487699999</v>
      </c>
      <c r="P39" s="19">
        <v>74.9812</v>
      </c>
      <c r="Q39" s="19">
        <v>96.76970000000001</v>
      </c>
      <c r="R39" s="19">
        <v>101.772905571</v>
      </c>
      <c r="S39" s="20">
        <v>106.63142495</v>
      </c>
    </row>
    <row r="40" spans="1:19" s="10" customFormat="1" ht="12.75" customHeight="1">
      <c r="A40" s="17" t="s">
        <v>72</v>
      </c>
      <c r="B40" s="19">
        <v>80.82462553</v>
      </c>
      <c r="C40" s="19">
        <v>95.88751232</v>
      </c>
      <c r="D40" s="19">
        <v>110.24922935000002</v>
      </c>
      <c r="E40" s="19">
        <v>125.82562288</v>
      </c>
      <c r="F40" s="19">
        <v>137.615763868</v>
      </c>
      <c r="G40" s="19">
        <v>133.799389482</v>
      </c>
      <c r="H40" s="19">
        <v>154.35884067399996</v>
      </c>
      <c r="I40" s="19">
        <v>207.744064029</v>
      </c>
      <c r="J40" s="19">
        <v>234.389094772</v>
      </c>
      <c r="K40" s="19">
        <v>258.76684031400004</v>
      </c>
      <c r="L40" s="19">
        <v>391.695015275</v>
      </c>
      <c r="M40" s="19">
        <v>551.5406960000001</v>
      </c>
      <c r="N40" s="19">
        <v>390.5590003590001</v>
      </c>
      <c r="O40" s="19">
        <v>450.155180871</v>
      </c>
      <c r="P40" s="19">
        <v>616.4963000000001</v>
      </c>
      <c r="Q40" s="19">
        <v>663.4564</v>
      </c>
      <c r="R40" s="19">
        <v>605.5660886170001</v>
      </c>
      <c r="S40" s="20">
        <v>642.4294741230001</v>
      </c>
    </row>
    <row r="41" spans="1:19" s="10" customFormat="1" ht="12.75">
      <c r="A41" s="15" t="s">
        <v>34</v>
      </c>
      <c r="B41" s="19">
        <v>1418.1109460100001</v>
      </c>
      <c r="C41" s="19">
        <v>1779.24904466</v>
      </c>
      <c r="D41" s="19">
        <v>2398.6919162199997</v>
      </c>
      <c r="E41" s="19">
        <v>2386.773949698</v>
      </c>
      <c r="F41" s="19">
        <v>2347.912018741</v>
      </c>
      <c r="G41" s="19">
        <v>2466.944232324</v>
      </c>
      <c r="H41" s="19">
        <v>2741.651265577</v>
      </c>
      <c r="I41" s="19">
        <v>3367.21046745</v>
      </c>
      <c r="J41" s="19">
        <v>4008.7499287440005</v>
      </c>
      <c r="K41" s="19">
        <v>4795.799865995</v>
      </c>
      <c r="L41" s="19">
        <v>6394.841141829001</v>
      </c>
      <c r="M41" s="19">
        <v>8788.678444</v>
      </c>
      <c r="N41" s="19">
        <v>6554.512843851001</v>
      </c>
      <c r="O41" s="19">
        <v>9286.634915471</v>
      </c>
      <c r="P41" s="19">
        <v>11336.6526</v>
      </c>
      <c r="Q41" s="19">
        <v>12029.612500000001</v>
      </c>
      <c r="R41" s="19">
        <v>11819.937556662999</v>
      </c>
      <c r="S41" s="20">
        <v>12052.091810652</v>
      </c>
    </row>
    <row r="42" spans="1:19" s="10" customFormat="1" ht="12.75" customHeight="1">
      <c r="A42" s="16" t="s">
        <v>35</v>
      </c>
      <c r="B42" s="19">
        <v>328.65062687</v>
      </c>
      <c r="C42" s="19">
        <v>384.56818603</v>
      </c>
      <c r="D42" s="19">
        <v>490.1759353300001</v>
      </c>
      <c r="E42" s="19">
        <v>484.67393296000006</v>
      </c>
      <c r="F42" s="19">
        <v>438.03534322400003</v>
      </c>
      <c r="G42" s="19">
        <v>480.159772645</v>
      </c>
      <c r="H42" s="19">
        <v>557.675430572</v>
      </c>
      <c r="I42" s="19">
        <v>665.8513923739999</v>
      </c>
      <c r="J42" s="19">
        <v>690.271195193</v>
      </c>
      <c r="K42" s="19">
        <v>800.151726877</v>
      </c>
      <c r="L42" s="19">
        <v>1175.118937277</v>
      </c>
      <c r="M42" s="19">
        <v>1669.7010880000003</v>
      </c>
      <c r="N42" s="19">
        <v>1202.060398332</v>
      </c>
      <c r="O42" s="19">
        <v>1487.995900691</v>
      </c>
      <c r="P42" s="19">
        <v>1957.5181000000002</v>
      </c>
      <c r="Q42" s="19">
        <v>1920.5452999999998</v>
      </c>
      <c r="R42" s="19">
        <v>1984.6912513059997</v>
      </c>
      <c r="S42" s="20">
        <v>1960.3109445499997</v>
      </c>
    </row>
    <row r="43" spans="1:19" s="10" customFormat="1" ht="12.75" customHeight="1">
      <c r="A43" s="17" t="s">
        <v>36</v>
      </c>
      <c r="B43" s="19">
        <v>242.19836253</v>
      </c>
      <c r="C43" s="19">
        <v>271.09281575</v>
      </c>
      <c r="D43" s="19">
        <v>366.8225848200001</v>
      </c>
      <c r="E43" s="19">
        <v>372.29084739999996</v>
      </c>
      <c r="F43" s="19">
        <v>323.358763689</v>
      </c>
      <c r="G43" s="19">
        <v>331.00808572799997</v>
      </c>
      <c r="H43" s="19">
        <v>382.075671161</v>
      </c>
      <c r="I43" s="19">
        <v>445.84778203699994</v>
      </c>
      <c r="J43" s="19">
        <v>460.1810113970001</v>
      </c>
      <c r="K43" s="19">
        <v>522.4127729420001</v>
      </c>
      <c r="L43" s="19">
        <v>805.308261544</v>
      </c>
      <c r="M43" s="19">
        <v>1123.5484680000002</v>
      </c>
      <c r="N43" s="19">
        <v>797.9894679280001</v>
      </c>
      <c r="O43" s="19">
        <v>970.3456907879998</v>
      </c>
      <c r="P43" s="19">
        <v>1324.401</v>
      </c>
      <c r="Q43" s="19">
        <v>1263.7698</v>
      </c>
      <c r="R43" s="19">
        <v>1359.655097632</v>
      </c>
      <c r="S43" s="20">
        <v>1390.40410385</v>
      </c>
    </row>
    <row r="44" spans="1:19" s="10" customFormat="1" ht="12.75" customHeight="1">
      <c r="A44" s="17" t="s">
        <v>37</v>
      </c>
      <c r="B44" s="19">
        <v>86.45226433999999</v>
      </c>
      <c r="C44" s="19">
        <v>113.47537027999999</v>
      </c>
      <c r="D44" s="19">
        <v>123.35335051000001</v>
      </c>
      <c r="E44" s="19">
        <v>112.38308556</v>
      </c>
      <c r="F44" s="19">
        <v>114.676579535</v>
      </c>
      <c r="G44" s="19">
        <v>149.151686917</v>
      </c>
      <c r="H44" s="19">
        <v>175.59975941100004</v>
      </c>
      <c r="I44" s="19">
        <v>220.00361033699994</v>
      </c>
      <c r="J44" s="19">
        <v>230.090183796</v>
      </c>
      <c r="K44" s="19">
        <v>277.7389539349999</v>
      </c>
      <c r="L44" s="19">
        <v>369.810675733</v>
      </c>
      <c r="M44" s="19">
        <v>546.1526200000001</v>
      </c>
      <c r="N44" s="19">
        <v>404.070930404</v>
      </c>
      <c r="O44" s="19">
        <v>517.650209903</v>
      </c>
      <c r="P44" s="19">
        <v>633.1171</v>
      </c>
      <c r="Q44" s="19">
        <v>656.7755000000001</v>
      </c>
      <c r="R44" s="19">
        <v>625.036153674</v>
      </c>
      <c r="S44" s="20">
        <v>569.9068407</v>
      </c>
    </row>
    <row r="45" spans="1:19" s="10" customFormat="1" ht="12.75" customHeight="1">
      <c r="A45" s="16" t="s">
        <v>38</v>
      </c>
      <c r="B45" s="19">
        <v>234.89647705999997</v>
      </c>
      <c r="C45" s="19">
        <v>317.56169087999996</v>
      </c>
      <c r="D45" s="19">
        <v>434.1922594400001</v>
      </c>
      <c r="E45" s="19">
        <v>417.995840856</v>
      </c>
      <c r="F45" s="19">
        <v>436.18054531399997</v>
      </c>
      <c r="G45" s="19">
        <v>498.20320875</v>
      </c>
      <c r="H45" s="19">
        <v>536.053966533</v>
      </c>
      <c r="I45" s="19">
        <v>633.4137242380001</v>
      </c>
      <c r="J45" s="19">
        <v>760.5347621970001</v>
      </c>
      <c r="K45" s="19">
        <v>828.564454366</v>
      </c>
      <c r="L45" s="19">
        <v>1081.7392173140001</v>
      </c>
      <c r="M45" s="19">
        <v>1445.9713089999998</v>
      </c>
      <c r="N45" s="19">
        <v>1110.5646025930012</v>
      </c>
      <c r="O45" s="19">
        <v>1585.5695049340015</v>
      </c>
      <c r="P45" s="19">
        <v>1934.1774</v>
      </c>
      <c r="Q45" s="19">
        <v>1933.9618</v>
      </c>
      <c r="R45" s="19">
        <v>1928.1821255880002</v>
      </c>
      <c r="S45" s="20">
        <v>1986.590275006</v>
      </c>
    </row>
    <row r="46" spans="1:19" s="10" customFormat="1" ht="12.75" customHeight="1">
      <c r="A46" s="17" t="s">
        <v>39</v>
      </c>
      <c r="B46" s="19">
        <v>33.59581739</v>
      </c>
      <c r="C46" s="19">
        <v>42.12503940999999</v>
      </c>
      <c r="D46" s="19">
        <v>61.60536793</v>
      </c>
      <c r="E46" s="19">
        <v>62.44696738</v>
      </c>
      <c r="F46" s="19">
        <v>63.44833260099999</v>
      </c>
      <c r="G46" s="19">
        <v>60.86448155800001</v>
      </c>
      <c r="H46" s="19">
        <v>70.13354082800001</v>
      </c>
      <c r="I46" s="19">
        <v>84.79216184</v>
      </c>
      <c r="J46" s="19">
        <v>87.443775395</v>
      </c>
      <c r="K46" s="19">
        <v>80.14348028100001</v>
      </c>
      <c r="L46" s="19">
        <v>124.863917648</v>
      </c>
      <c r="M46" s="19">
        <v>147.34709099999998</v>
      </c>
      <c r="N46" s="19">
        <v>101.714827915</v>
      </c>
      <c r="O46" s="19">
        <v>206.82847052</v>
      </c>
      <c r="P46" s="19">
        <v>300.77680000000004</v>
      </c>
      <c r="Q46" s="19">
        <v>227.7975</v>
      </c>
      <c r="R46" s="19">
        <v>193.194974739</v>
      </c>
      <c r="S46" s="20">
        <v>195.89802350199997</v>
      </c>
    </row>
    <row r="47" spans="1:19" s="10" customFormat="1" ht="12.75" customHeight="1">
      <c r="A47" s="17" t="s">
        <v>40</v>
      </c>
      <c r="B47" s="19">
        <v>33.36935884</v>
      </c>
      <c r="C47" s="19">
        <v>49.3861122</v>
      </c>
      <c r="D47" s="19">
        <v>68.30319191</v>
      </c>
      <c r="E47" s="19">
        <v>69.36920690999999</v>
      </c>
      <c r="F47" s="19">
        <v>70.537387908</v>
      </c>
      <c r="G47" s="19">
        <v>91.11383209099998</v>
      </c>
      <c r="H47" s="19">
        <v>101.14084806599999</v>
      </c>
      <c r="I47" s="19">
        <v>126.256704145</v>
      </c>
      <c r="J47" s="19">
        <v>169.50761969500002</v>
      </c>
      <c r="K47" s="19">
        <v>191.66530281600004</v>
      </c>
      <c r="L47" s="19">
        <v>293.26526114100005</v>
      </c>
      <c r="M47" s="19">
        <v>419.810276</v>
      </c>
      <c r="N47" s="19">
        <v>293.84363056699993</v>
      </c>
      <c r="O47" s="19">
        <v>391.053867664</v>
      </c>
      <c r="P47" s="19">
        <v>450.12719999999996</v>
      </c>
      <c r="Q47" s="19">
        <v>462.68230000000005</v>
      </c>
      <c r="R47" s="19">
        <v>498.84471111999994</v>
      </c>
      <c r="S47" s="20">
        <v>495.664321925</v>
      </c>
    </row>
    <row r="48" spans="1:19" s="10" customFormat="1" ht="12.75" customHeight="1">
      <c r="A48" s="17" t="s">
        <v>41</v>
      </c>
      <c r="B48" s="19">
        <v>165.52639383000002</v>
      </c>
      <c r="C48" s="19">
        <v>223.05067711</v>
      </c>
      <c r="D48" s="19">
        <v>300.52627884000003</v>
      </c>
      <c r="E48" s="19">
        <v>282.70631194599997</v>
      </c>
      <c r="F48" s="19">
        <v>294.906733706</v>
      </c>
      <c r="G48" s="19">
        <v>342.570097376</v>
      </c>
      <c r="H48" s="19">
        <v>359.917703206</v>
      </c>
      <c r="I48" s="19">
        <v>417.40778006900007</v>
      </c>
      <c r="J48" s="19">
        <v>497.35296760399996</v>
      </c>
      <c r="K48" s="19">
        <v>551.0980254969999</v>
      </c>
      <c r="L48" s="19">
        <v>657.673449028</v>
      </c>
      <c r="M48" s="19">
        <v>867.758557</v>
      </c>
      <c r="N48" s="19">
        <v>707.6861409160011</v>
      </c>
      <c r="O48" s="19">
        <v>971.2231683790018</v>
      </c>
      <c r="P48" s="19">
        <v>1164.3545</v>
      </c>
      <c r="Q48" s="19">
        <v>1229.306</v>
      </c>
      <c r="R48" s="19">
        <v>1223.862874943</v>
      </c>
      <c r="S48" s="20">
        <v>1279.34960759</v>
      </c>
    </row>
    <row r="49" spans="1:19" s="10" customFormat="1" ht="12.75" customHeight="1">
      <c r="A49" s="17" t="s">
        <v>42</v>
      </c>
      <c r="B49" s="19">
        <v>2.404907</v>
      </c>
      <c r="C49" s="19">
        <v>2.99986216</v>
      </c>
      <c r="D49" s="19">
        <v>3.75742076</v>
      </c>
      <c r="E49" s="19">
        <v>3.4733546200000003</v>
      </c>
      <c r="F49" s="19">
        <v>7.288091099</v>
      </c>
      <c r="G49" s="19">
        <v>3.6547977250000003</v>
      </c>
      <c r="H49" s="19">
        <v>4.8618744330000006</v>
      </c>
      <c r="I49" s="19">
        <v>4.957078183999999</v>
      </c>
      <c r="J49" s="19">
        <v>6.230399503</v>
      </c>
      <c r="K49" s="19">
        <v>5.6576457719999995</v>
      </c>
      <c r="L49" s="19">
        <v>5.936589497</v>
      </c>
      <c r="M49" s="19">
        <v>11.055385000000001</v>
      </c>
      <c r="N49" s="19">
        <v>7.320003194999999</v>
      </c>
      <c r="O49" s="19">
        <v>16.463998371</v>
      </c>
      <c r="P49" s="19">
        <v>18.9189</v>
      </c>
      <c r="Q49" s="19">
        <v>14.176</v>
      </c>
      <c r="R49" s="19">
        <v>12.279564786</v>
      </c>
      <c r="S49" s="20">
        <v>15.678321989</v>
      </c>
    </row>
    <row r="50" spans="1:19" s="10" customFormat="1" ht="12.75" customHeight="1">
      <c r="A50" s="16" t="s">
        <v>43</v>
      </c>
      <c r="B50" s="19">
        <v>349.66589824</v>
      </c>
      <c r="C50" s="19">
        <v>467.34823953000006</v>
      </c>
      <c r="D50" s="19">
        <v>685.14065029</v>
      </c>
      <c r="E50" s="19">
        <v>645.961543806</v>
      </c>
      <c r="F50" s="19">
        <v>615.735778231</v>
      </c>
      <c r="G50" s="19">
        <v>582.6541496399999</v>
      </c>
      <c r="H50" s="19">
        <v>652.045983648</v>
      </c>
      <c r="I50" s="19">
        <v>813.6752991290001</v>
      </c>
      <c r="J50" s="19">
        <v>1043.1469403120002</v>
      </c>
      <c r="K50" s="19">
        <v>1393.042782136</v>
      </c>
      <c r="L50" s="19">
        <v>1863.4714500740001</v>
      </c>
      <c r="M50" s="19">
        <v>2589.6148890000004</v>
      </c>
      <c r="N50" s="19">
        <v>1823.4342501409997</v>
      </c>
      <c r="O50" s="19">
        <v>2782.465955731999</v>
      </c>
      <c r="P50" s="19">
        <v>3174.5344999999998</v>
      </c>
      <c r="Q50" s="19">
        <v>3639.1486</v>
      </c>
      <c r="R50" s="19">
        <v>3267.516078339</v>
      </c>
      <c r="S50" s="20">
        <v>3476.105730725</v>
      </c>
    </row>
    <row r="51" spans="1:19" s="10" customFormat="1" ht="12.75" customHeight="1">
      <c r="A51" s="17" t="s">
        <v>44</v>
      </c>
      <c r="B51" s="19">
        <v>5.0543121200000005</v>
      </c>
      <c r="C51" s="19">
        <v>6.0631001</v>
      </c>
      <c r="D51" s="19">
        <v>16.613771200000002</v>
      </c>
      <c r="E51" s="19">
        <v>8.66260653</v>
      </c>
      <c r="F51" s="19">
        <v>5.73749105</v>
      </c>
      <c r="G51" s="19">
        <v>8.534465287</v>
      </c>
      <c r="H51" s="19">
        <v>10.176471779</v>
      </c>
      <c r="I51" s="19">
        <v>10.475180941</v>
      </c>
      <c r="J51" s="19">
        <v>16.598235325999998</v>
      </c>
      <c r="K51" s="19">
        <v>21.955202203</v>
      </c>
      <c r="L51" s="19">
        <v>26.431929568000005</v>
      </c>
      <c r="M51" s="19">
        <v>84.62960399999999</v>
      </c>
      <c r="N51" s="19">
        <v>64.669281153</v>
      </c>
      <c r="O51" s="19">
        <v>89.139895707</v>
      </c>
      <c r="P51" s="19">
        <v>100.19809999999998</v>
      </c>
      <c r="Q51" s="19">
        <v>37.8926</v>
      </c>
      <c r="R51" s="19">
        <v>69.56535373000001</v>
      </c>
      <c r="S51" s="20">
        <v>171.364245183</v>
      </c>
    </row>
    <row r="52" spans="1:19" s="10" customFormat="1" ht="12.75" customHeight="1">
      <c r="A52" s="17" t="s">
        <v>45</v>
      </c>
      <c r="B52" s="19">
        <v>129.17712342000002</v>
      </c>
      <c r="C52" s="19">
        <v>173.70827346</v>
      </c>
      <c r="D52" s="19">
        <v>261.63124675</v>
      </c>
      <c r="E52" s="19">
        <v>226.989541905</v>
      </c>
      <c r="F52" s="19">
        <v>193.12068991899997</v>
      </c>
      <c r="G52" s="19">
        <v>214.477363904</v>
      </c>
      <c r="H52" s="19">
        <v>234.073439348</v>
      </c>
      <c r="I52" s="19">
        <v>308.44390079999994</v>
      </c>
      <c r="J52" s="19">
        <v>421.76726812500004</v>
      </c>
      <c r="K52" s="19">
        <v>579.6534004269998</v>
      </c>
      <c r="L52" s="19">
        <v>839.980049174</v>
      </c>
      <c r="M52" s="19">
        <v>1185.6219210000002</v>
      </c>
      <c r="N52" s="19">
        <v>705.457200967</v>
      </c>
      <c r="O52" s="19">
        <v>1288.2359647579997</v>
      </c>
      <c r="P52" s="19">
        <v>1345.2611</v>
      </c>
      <c r="Q52" s="19">
        <v>1480.183</v>
      </c>
      <c r="R52" s="19">
        <v>1338.987428236</v>
      </c>
      <c r="S52" s="20">
        <v>1289.9290739849998</v>
      </c>
    </row>
    <row r="53" spans="1:19" s="10" customFormat="1" ht="12.75" customHeight="1">
      <c r="A53" s="17" t="s">
        <v>46</v>
      </c>
      <c r="B53" s="19">
        <v>208.72428844000004</v>
      </c>
      <c r="C53" s="19">
        <v>281.45800885</v>
      </c>
      <c r="D53" s="19">
        <v>405.9827933700001</v>
      </c>
      <c r="E53" s="19">
        <v>407.922558331</v>
      </c>
      <c r="F53" s="19">
        <v>414.52279915</v>
      </c>
      <c r="G53" s="19">
        <v>357.111217355</v>
      </c>
      <c r="H53" s="19">
        <v>396.293294722</v>
      </c>
      <c r="I53" s="19">
        <v>453.33196372500004</v>
      </c>
      <c r="J53" s="19">
        <v>572.696337888</v>
      </c>
      <c r="K53" s="19">
        <v>764.586197975</v>
      </c>
      <c r="L53" s="19">
        <v>977.7514372769999</v>
      </c>
      <c r="M53" s="19">
        <v>1232.3976940000002</v>
      </c>
      <c r="N53" s="19">
        <v>998.6866968729997</v>
      </c>
      <c r="O53" s="19">
        <v>1279.0612101369998</v>
      </c>
      <c r="P53" s="19">
        <v>1630.5328000000002</v>
      </c>
      <c r="Q53" s="19">
        <v>1989.5875</v>
      </c>
      <c r="R53" s="19">
        <v>1691.8731349729999</v>
      </c>
      <c r="S53" s="20">
        <v>1865.3134109300001</v>
      </c>
    </row>
    <row r="54" spans="1:19" s="10" customFormat="1" ht="12.75" customHeight="1">
      <c r="A54" s="17" t="s">
        <v>47</v>
      </c>
      <c r="B54" s="19">
        <v>6.710174259999999</v>
      </c>
      <c r="C54" s="19">
        <v>6.1188571199999995</v>
      </c>
      <c r="D54" s="19">
        <v>0.9128389699999999</v>
      </c>
      <c r="E54" s="19">
        <v>2.3868370399999996</v>
      </c>
      <c r="F54" s="19">
        <v>2.354798112</v>
      </c>
      <c r="G54" s="19">
        <v>2.531103094</v>
      </c>
      <c r="H54" s="19">
        <v>11.502777799</v>
      </c>
      <c r="I54" s="19">
        <v>41.424253663</v>
      </c>
      <c r="J54" s="19">
        <v>32.085098972999994</v>
      </c>
      <c r="K54" s="19">
        <v>26.847981531</v>
      </c>
      <c r="L54" s="19">
        <v>19.308034054999997</v>
      </c>
      <c r="M54" s="19">
        <v>86.96567000000002</v>
      </c>
      <c r="N54" s="19">
        <v>54.621071148</v>
      </c>
      <c r="O54" s="19">
        <v>126.02888512999999</v>
      </c>
      <c r="P54" s="19">
        <v>98.54249999999999</v>
      </c>
      <c r="Q54" s="19">
        <v>131.4855</v>
      </c>
      <c r="R54" s="19">
        <v>167.09016140000003</v>
      </c>
      <c r="S54" s="20">
        <v>149.49900062700002</v>
      </c>
    </row>
    <row r="55" spans="1:19" s="10" customFormat="1" ht="12.75" customHeight="1">
      <c r="A55" s="16" t="s">
        <v>48</v>
      </c>
      <c r="B55" s="19">
        <v>504.89794384000004</v>
      </c>
      <c r="C55" s="19">
        <v>609.77092822</v>
      </c>
      <c r="D55" s="19">
        <v>789.1830711599997</v>
      </c>
      <c r="E55" s="19">
        <v>838.1426320759999</v>
      </c>
      <c r="F55" s="19">
        <v>857.9603519720001</v>
      </c>
      <c r="G55" s="19">
        <v>905.927101289</v>
      </c>
      <c r="H55" s="19">
        <v>995.875884824</v>
      </c>
      <c r="I55" s="19">
        <v>1254.270051709</v>
      </c>
      <c r="J55" s="19">
        <v>1514.7970310419998</v>
      </c>
      <c r="K55" s="19">
        <v>1774.0409026160003</v>
      </c>
      <c r="L55" s="19">
        <v>2274.5115371639995</v>
      </c>
      <c r="M55" s="19">
        <v>3083.3911580000004</v>
      </c>
      <c r="N55" s="19">
        <v>2418.4535927849997</v>
      </c>
      <c r="O55" s="19">
        <v>3430.6035541139995</v>
      </c>
      <c r="P55" s="19">
        <v>4270.4226</v>
      </c>
      <c r="Q55" s="19">
        <v>4535.956799999999</v>
      </c>
      <c r="R55" s="19">
        <v>4639.548101429999</v>
      </c>
      <c r="S55" s="20">
        <v>4629.084860370999</v>
      </c>
    </row>
    <row r="56" spans="1:19" s="10" customFormat="1" ht="12.75" customHeight="1">
      <c r="A56" s="17" t="s">
        <v>49</v>
      </c>
      <c r="B56" s="19">
        <v>447.94269391</v>
      </c>
      <c r="C56" s="19">
        <v>542.06823367</v>
      </c>
      <c r="D56" s="19">
        <v>690.9657117199997</v>
      </c>
      <c r="E56" s="19">
        <v>728.639621684</v>
      </c>
      <c r="F56" s="19">
        <v>729.959699574</v>
      </c>
      <c r="G56" s="19">
        <v>770.243649229</v>
      </c>
      <c r="H56" s="19">
        <v>848.3342736149999</v>
      </c>
      <c r="I56" s="19">
        <v>1076.524628467</v>
      </c>
      <c r="J56" s="19">
        <v>1309.8515415509999</v>
      </c>
      <c r="K56" s="19">
        <v>1538.2275526930002</v>
      </c>
      <c r="L56" s="19">
        <v>1998.0212700030002</v>
      </c>
      <c r="M56" s="19">
        <v>2680.8048249999997</v>
      </c>
      <c r="N56" s="19">
        <v>2020.222964376</v>
      </c>
      <c r="O56" s="19">
        <v>2921.9045563699997</v>
      </c>
      <c r="P56" s="19">
        <v>3728.6411</v>
      </c>
      <c r="Q56" s="19">
        <v>3919.8861</v>
      </c>
      <c r="R56" s="19">
        <v>3966.536466125</v>
      </c>
      <c r="S56" s="20">
        <v>3973.775621504</v>
      </c>
    </row>
    <row r="57" spans="1:19" s="10" customFormat="1" ht="12.75" customHeight="1">
      <c r="A57" s="17" t="s">
        <v>50</v>
      </c>
      <c r="B57" s="19">
        <v>56.955249929999994</v>
      </c>
      <c r="C57" s="19">
        <v>67.70269455</v>
      </c>
      <c r="D57" s="19">
        <v>98.21735944000001</v>
      </c>
      <c r="E57" s="19">
        <v>109.503010392</v>
      </c>
      <c r="F57" s="19">
        <v>128.000652398</v>
      </c>
      <c r="G57" s="19">
        <v>135.68345205999998</v>
      </c>
      <c r="H57" s="19">
        <v>147.541611209</v>
      </c>
      <c r="I57" s="19">
        <v>177.745423242</v>
      </c>
      <c r="J57" s="19">
        <v>204.945489491</v>
      </c>
      <c r="K57" s="19">
        <v>235.81334992299998</v>
      </c>
      <c r="L57" s="19">
        <v>276.490267161</v>
      </c>
      <c r="M57" s="19">
        <v>402.586333</v>
      </c>
      <c r="N57" s="19">
        <v>398.230628409</v>
      </c>
      <c r="O57" s="19">
        <v>508.698997744</v>
      </c>
      <c r="P57" s="19">
        <v>541.7815</v>
      </c>
      <c r="Q57" s="19">
        <v>616.0707</v>
      </c>
      <c r="R57" s="19">
        <v>673.011635305</v>
      </c>
      <c r="S57" s="20">
        <v>655.309238867</v>
      </c>
    </row>
    <row r="58" spans="1:19" s="7" customFormat="1" ht="14.25" customHeight="1">
      <c r="A58" s="30" t="s">
        <v>51</v>
      </c>
      <c r="B58" s="21">
        <v>1234.7386152</v>
      </c>
      <c r="C58" s="21">
        <v>1803.9737445299997</v>
      </c>
      <c r="D58" s="21">
        <v>2548.9845381699997</v>
      </c>
      <c r="E58" s="21">
        <v>2936.649893549</v>
      </c>
      <c r="F58" s="21">
        <v>2004.0634345350002</v>
      </c>
      <c r="G58" s="21">
        <v>1925.6566007650001</v>
      </c>
      <c r="H58" s="21">
        <v>2064.292721922</v>
      </c>
      <c r="I58" s="21">
        <v>2469.622788457</v>
      </c>
      <c r="J58" s="21">
        <v>3235.063566064</v>
      </c>
      <c r="K58" s="21">
        <v>4388.503358563</v>
      </c>
      <c r="L58" s="21">
        <v>6248.097561023</v>
      </c>
      <c r="M58" s="21">
        <v>9943.513678999996</v>
      </c>
      <c r="N58" s="21">
        <v>7287.317445476999</v>
      </c>
      <c r="O58" s="21">
        <v>9746.335185706</v>
      </c>
      <c r="P58" s="21">
        <v>12426.741635952001</v>
      </c>
      <c r="Q58" s="21">
        <v>14199.330999999996</v>
      </c>
      <c r="R58" s="21">
        <v>14486.899766256998</v>
      </c>
      <c r="S58" s="22">
        <v>13665.765374333998</v>
      </c>
    </row>
    <row r="59" spans="1:19" s="10" customFormat="1" ht="12.75" customHeight="1">
      <c r="A59" s="15" t="s">
        <v>52</v>
      </c>
      <c r="B59" s="19">
        <v>80.9362554</v>
      </c>
      <c r="C59" s="19">
        <v>135.21688953</v>
      </c>
      <c r="D59" s="19">
        <v>249.30802425999997</v>
      </c>
      <c r="E59" s="19">
        <v>281.619116368</v>
      </c>
      <c r="F59" s="19">
        <v>193.388382741</v>
      </c>
      <c r="G59" s="19">
        <v>305.37984582599995</v>
      </c>
      <c r="H59" s="19">
        <v>223.379849403</v>
      </c>
      <c r="I59" s="19">
        <v>216.77705342300004</v>
      </c>
      <c r="J59" s="19">
        <v>346.5093335760001</v>
      </c>
      <c r="K59" s="19">
        <v>527.811758636</v>
      </c>
      <c r="L59" s="19">
        <v>659.424885066</v>
      </c>
      <c r="M59" s="19">
        <v>1469.922916</v>
      </c>
      <c r="N59" s="19">
        <v>939.865638665</v>
      </c>
      <c r="O59" s="19">
        <v>1213.405275106</v>
      </c>
      <c r="P59" s="19">
        <v>1605.9202</v>
      </c>
      <c r="Q59" s="19">
        <v>1664.9365</v>
      </c>
      <c r="R59" s="19">
        <v>1615.6566176170002</v>
      </c>
      <c r="S59" s="20">
        <v>1580.453053241</v>
      </c>
    </row>
    <row r="60" spans="1:19" s="10" customFormat="1" ht="12.75" customHeight="1">
      <c r="A60" s="17" t="s">
        <v>53</v>
      </c>
      <c r="B60" s="19">
        <v>0.14561456</v>
      </c>
      <c r="C60" s="19">
        <v>0.5147942399999998</v>
      </c>
      <c r="D60" s="19">
        <v>0.44725376</v>
      </c>
      <c r="E60" s="19">
        <v>0.71958198</v>
      </c>
      <c r="F60" s="19">
        <v>0.186344795</v>
      </c>
      <c r="G60" s="19">
        <v>0.21558526999999997</v>
      </c>
      <c r="H60" s="19">
        <v>0.11744022500000001</v>
      </c>
      <c r="I60" s="19">
        <v>0.10410535400000001</v>
      </c>
      <c r="J60" s="19">
        <v>0.14642216100000002</v>
      </c>
      <c r="K60" s="19">
        <v>0.23226340500000003</v>
      </c>
      <c r="L60" s="19">
        <v>0.299406016</v>
      </c>
      <c r="M60" s="19">
        <v>0.4254030000000001</v>
      </c>
      <c r="N60" s="19">
        <v>1.837073414</v>
      </c>
      <c r="O60" s="19">
        <v>3.3310805179999994</v>
      </c>
      <c r="P60" s="19">
        <v>4.6968</v>
      </c>
      <c r="Q60" s="19">
        <v>4.0027</v>
      </c>
      <c r="R60" s="19">
        <v>3.585470554</v>
      </c>
      <c r="S60" s="20">
        <v>5.133612103</v>
      </c>
    </row>
    <row r="61" spans="1:19" s="10" customFormat="1" ht="12.75" customHeight="1">
      <c r="A61" s="17" t="s">
        <v>54</v>
      </c>
      <c r="B61" s="19">
        <v>8.66153399</v>
      </c>
      <c r="C61" s="19">
        <v>26.47284397</v>
      </c>
      <c r="D61" s="19">
        <v>89.55016130000001</v>
      </c>
      <c r="E61" s="19">
        <v>77.93879981500001</v>
      </c>
      <c r="F61" s="19">
        <v>23.376796936</v>
      </c>
      <c r="G61" s="19">
        <v>26.972816191</v>
      </c>
      <c r="H61" s="19">
        <v>38.586009339</v>
      </c>
      <c r="I61" s="19">
        <v>31.549981013</v>
      </c>
      <c r="J61" s="19">
        <v>69.808742302</v>
      </c>
      <c r="K61" s="19">
        <v>106.93028192599999</v>
      </c>
      <c r="L61" s="19">
        <v>132.69673229100002</v>
      </c>
      <c r="M61" s="19">
        <v>521.89779</v>
      </c>
      <c r="N61" s="19">
        <v>258.72798737</v>
      </c>
      <c r="O61" s="19">
        <v>344.25526698100003</v>
      </c>
      <c r="P61" s="19">
        <v>426.11620000000005</v>
      </c>
      <c r="Q61" s="19">
        <v>427.9592999999999</v>
      </c>
      <c r="R61" s="19">
        <v>461.59231806900004</v>
      </c>
      <c r="S61" s="20">
        <v>391.91326488300007</v>
      </c>
    </row>
    <row r="62" spans="1:19" s="10" customFormat="1" ht="12.75" customHeight="1">
      <c r="A62" s="17" t="s">
        <v>55</v>
      </c>
      <c r="B62" s="19">
        <v>72.12910685</v>
      </c>
      <c r="C62" s="19">
        <v>108.22925132</v>
      </c>
      <c r="D62" s="19">
        <v>159.31060919999996</v>
      </c>
      <c r="E62" s="19">
        <v>202.960734573</v>
      </c>
      <c r="F62" s="19">
        <v>169.82524101000004</v>
      </c>
      <c r="G62" s="19">
        <v>278.191444365</v>
      </c>
      <c r="H62" s="19">
        <v>184.67639983900006</v>
      </c>
      <c r="I62" s="19">
        <v>185.122967056</v>
      </c>
      <c r="J62" s="19">
        <v>276.554169113</v>
      </c>
      <c r="K62" s="19">
        <v>420.649213305</v>
      </c>
      <c r="L62" s="19">
        <v>526.428746759</v>
      </c>
      <c r="M62" s="19">
        <v>947.5997229999999</v>
      </c>
      <c r="N62" s="19">
        <v>679.300577881</v>
      </c>
      <c r="O62" s="19">
        <v>865.818927607</v>
      </c>
      <c r="P62" s="19">
        <v>1175.1072000000001</v>
      </c>
      <c r="Q62" s="19">
        <v>1232.9744999999998</v>
      </c>
      <c r="R62" s="19">
        <v>1150.4788289940002</v>
      </c>
      <c r="S62" s="20">
        <v>1183.406176255</v>
      </c>
    </row>
    <row r="63" spans="1:19" s="10" customFormat="1" ht="12.75">
      <c r="A63" s="15" t="s">
        <v>56</v>
      </c>
      <c r="B63" s="19">
        <v>42.45133728</v>
      </c>
      <c r="C63" s="19">
        <v>33.55957144</v>
      </c>
      <c r="D63" s="19">
        <v>41.22465185</v>
      </c>
      <c r="E63" s="19">
        <v>30.082854232000003</v>
      </c>
      <c r="F63" s="19">
        <v>22.266316648000004</v>
      </c>
      <c r="G63" s="19">
        <v>22.031749864</v>
      </c>
      <c r="H63" s="19">
        <v>18.175147839000005</v>
      </c>
      <c r="I63" s="19">
        <v>31.492318718</v>
      </c>
      <c r="J63" s="19">
        <v>40.89490242299999</v>
      </c>
      <c r="K63" s="19">
        <v>33.45391108199999</v>
      </c>
      <c r="L63" s="19">
        <v>55.180675560000005</v>
      </c>
      <c r="M63" s="19">
        <v>100.19586200000002</v>
      </c>
      <c r="N63" s="19">
        <v>76.214424542</v>
      </c>
      <c r="O63" s="19">
        <v>85.347367851</v>
      </c>
      <c r="P63" s="19">
        <v>116.560370901</v>
      </c>
      <c r="Q63" s="19">
        <v>145.4681</v>
      </c>
      <c r="R63" s="19">
        <v>137.41004906999999</v>
      </c>
      <c r="S63" s="20">
        <v>148.57953037</v>
      </c>
    </row>
    <row r="64" spans="1:19" s="10" customFormat="1" ht="12.75" customHeight="1">
      <c r="A64" s="16" t="s">
        <v>57</v>
      </c>
      <c r="B64" s="19">
        <v>15.480989349999996</v>
      </c>
      <c r="C64" s="19">
        <v>8.96898427</v>
      </c>
      <c r="D64" s="19">
        <v>21.3394208</v>
      </c>
      <c r="E64" s="19">
        <v>14.290688022000001</v>
      </c>
      <c r="F64" s="19">
        <v>9.583724744</v>
      </c>
      <c r="G64" s="19">
        <v>16.677636785999997</v>
      </c>
      <c r="H64" s="19">
        <v>13.429025509</v>
      </c>
      <c r="I64" s="19">
        <v>17.739539193</v>
      </c>
      <c r="J64" s="19">
        <v>25.288346402</v>
      </c>
      <c r="K64" s="19">
        <v>21.134224784</v>
      </c>
      <c r="L64" s="19">
        <v>30.900377779000003</v>
      </c>
      <c r="M64" s="19">
        <v>51.252885</v>
      </c>
      <c r="N64" s="19">
        <v>47.994257023</v>
      </c>
      <c r="O64" s="19">
        <v>48.574694348</v>
      </c>
      <c r="P64" s="19">
        <v>64.971747399</v>
      </c>
      <c r="Q64" s="19">
        <v>74.848</v>
      </c>
      <c r="R64" s="19">
        <v>81.408455742</v>
      </c>
      <c r="S64" s="20">
        <v>87.513683835</v>
      </c>
    </row>
    <row r="65" spans="1:19" s="10" customFormat="1" ht="12.75" customHeight="1">
      <c r="A65" s="16" t="s">
        <v>58</v>
      </c>
      <c r="B65" s="19">
        <v>0.7472617800000001</v>
      </c>
      <c r="C65" s="19">
        <v>0.69520071</v>
      </c>
      <c r="D65" s="19">
        <v>1.70263145</v>
      </c>
      <c r="E65" s="19">
        <v>0.46384017</v>
      </c>
      <c r="F65" s="19">
        <v>0.754533553</v>
      </c>
      <c r="G65" s="19">
        <v>1.466018026</v>
      </c>
      <c r="H65" s="19">
        <v>0.592442338</v>
      </c>
      <c r="I65" s="19">
        <v>2.252794934</v>
      </c>
      <c r="J65" s="19">
        <v>2.6095560490000005</v>
      </c>
      <c r="K65" s="19">
        <v>1.1681034090000002</v>
      </c>
      <c r="L65" s="19">
        <v>4.471377479000001</v>
      </c>
      <c r="M65" s="19">
        <v>7.698072000000001</v>
      </c>
      <c r="N65" s="19">
        <v>2.7601086039999996</v>
      </c>
      <c r="O65" s="19">
        <v>3.63452125</v>
      </c>
      <c r="P65" s="19">
        <v>2.6885854819999997</v>
      </c>
      <c r="Q65" s="19">
        <v>3.6599000000000004</v>
      </c>
      <c r="R65" s="19">
        <v>4.748477978</v>
      </c>
      <c r="S65" s="20">
        <v>4.388037307</v>
      </c>
    </row>
    <row r="66" spans="1:19" s="10" customFormat="1" ht="12.75" customHeight="1">
      <c r="A66" s="16" t="s">
        <v>75</v>
      </c>
      <c r="B66" s="19">
        <v>26.22308615</v>
      </c>
      <c r="C66" s="19">
        <v>23.89538646</v>
      </c>
      <c r="D66" s="19">
        <v>18.182599599999996</v>
      </c>
      <c r="E66" s="19">
        <v>15.32832604</v>
      </c>
      <c r="F66" s="19">
        <v>11.928058351000002</v>
      </c>
      <c r="G66" s="19">
        <v>3.8880950519999997</v>
      </c>
      <c r="H66" s="19">
        <v>4.153679992</v>
      </c>
      <c r="I66" s="19">
        <v>11.499984591</v>
      </c>
      <c r="J66" s="19">
        <v>12.993449686</v>
      </c>
      <c r="K66" s="19">
        <v>11.151582889</v>
      </c>
      <c r="L66" s="19">
        <v>19.808920302</v>
      </c>
      <c r="M66" s="19">
        <v>41.244904999999996</v>
      </c>
      <c r="N66" s="19">
        <v>25.460058915</v>
      </c>
      <c r="O66" s="19">
        <v>33.138152253</v>
      </c>
      <c r="P66" s="19">
        <v>48.900038020000004</v>
      </c>
      <c r="Q66" s="19">
        <v>66.9602</v>
      </c>
      <c r="R66" s="19">
        <v>51.25311535000001</v>
      </c>
      <c r="S66" s="20">
        <v>56.677809228</v>
      </c>
    </row>
    <row r="67" spans="1:19" s="10" customFormat="1" ht="12.75" customHeight="1">
      <c r="A67" s="15" t="s">
        <v>59</v>
      </c>
      <c r="B67" s="19">
        <v>742.90377123</v>
      </c>
      <c r="C67" s="19">
        <v>1043.56729385</v>
      </c>
      <c r="D67" s="19">
        <v>1547.7683518000001</v>
      </c>
      <c r="E67" s="19">
        <v>2089.4297301449997</v>
      </c>
      <c r="F67" s="19">
        <v>1396.655005122</v>
      </c>
      <c r="G67" s="19">
        <v>1257.292647198</v>
      </c>
      <c r="H67" s="19">
        <v>1464.471456118</v>
      </c>
      <c r="I67" s="19">
        <v>1707.1032382409999</v>
      </c>
      <c r="J67" s="19">
        <v>2181.7018402840004</v>
      </c>
      <c r="K67" s="19">
        <v>2902.965466165</v>
      </c>
      <c r="L67" s="19">
        <v>4185.77983754</v>
      </c>
      <c r="M67" s="19">
        <v>6127.261174</v>
      </c>
      <c r="N67" s="19">
        <v>4745.6455343299995</v>
      </c>
      <c r="O67" s="19">
        <v>5908.160551760002</v>
      </c>
      <c r="P67" s="19">
        <v>7714.041602346</v>
      </c>
      <c r="Q67" s="19">
        <v>8640.713</v>
      </c>
      <c r="R67" s="19">
        <v>8785.911956135</v>
      </c>
      <c r="S67" s="20">
        <v>9148.971529711001</v>
      </c>
    </row>
    <row r="68" spans="1:19" s="10" customFormat="1" ht="12.75">
      <c r="A68" s="16" t="s">
        <v>74</v>
      </c>
      <c r="B68" s="19">
        <v>134.57006988999998</v>
      </c>
      <c r="C68" s="19">
        <v>190.61934329</v>
      </c>
      <c r="D68" s="19">
        <v>313.80389350999997</v>
      </c>
      <c r="E68" s="19">
        <v>363.71073357399996</v>
      </c>
      <c r="F68" s="19">
        <v>294.439313211</v>
      </c>
      <c r="G68" s="19">
        <v>281.519571168</v>
      </c>
      <c r="H68" s="19">
        <v>314.3336623320001</v>
      </c>
      <c r="I68" s="19">
        <v>394.87106740400003</v>
      </c>
      <c r="J68" s="19">
        <v>436.25708085499997</v>
      </c>
      <c r="K68" s="19">
        <v>531.785526771</v>
      </c>
      <c r="L68" s="19">
        <v>726.1590334069999</v>
      </c>
      <c r="M68" s="19">
        <v>959.5663740000001</v>
      </c>
      <c r="N68" s="19">
        <v>890.6036229220002</v>
      </c>
      <c r="O68" s="19">
        <v>1113.0111285090004</v>
      </c>
      <c r="P68" s="19">
        <v>1326.5892330719998</v>
      </c>
      <c r="Q68" s="19">
        <v>1485.1594999999998</v>
      </c>
      <c r="R68" s="19">
        <v>1600.628858002</v>
      </c>
      <c r="S68" s="20">
        <v>1575.2232266369997</v>
      </c>
    </row>
    <row r="69" spans="1:19" s="10" customFormat="1" ht="12.75" customHeight="1">
      <c r="A69" s="16" t="s">
        <v>60</v>
      </c>
      <c r="B69" s="19">
        <v>20.289148009999998</v>
      </c>
      <c r="C69" s="19">
        <v>32.855874959999994</v>
      </c>
      <c r="D69" s="19">
        <v>48.169814469999984</v>
      </c>
      <c r="E69" s="19">
        <v>46.786161396</v>
      </c>
      <c r="F69" s="19">
        <v>32.561910549000004</v>
      </c>
      <c r="G69" s="19">
        <v>38.986627129999995</v>
      </c>
      <c r="H69" s="19">
        <v>41.22517309</v>
      </c>
      <c r="I69" s="19">
        <v>54.645273601</v>
      </c>
      <c r="J69" s="19">
        <v>69.23956436099999</v>
      </c>
      <c r="K69" s="19">
        <v>83.59243391300001</v>
      </c>
      <c r="L69" s="19">
        <v>116.58543011600001</v>
      </c>
      <c r="M69" s="19">
        <v>159.515816</v>
      </c>
      <c r="N69" s="19">
        <v>121.84354546299998</v>
      </c>
      <c r="O69" s="19">
        <v>165.622642657</v>
      </c>
      <c r="P69" s="19">
        <v>213.57902306200003</v>
      </c>
      <c r="Q69" s="19">
        <v>243.71900000000002</v>
      </c>
      <c r="R69" s="19">
        <v>252.971704979</v>
      </c>
      <c r="S69" s="20">
        <v>259.351741929</v>
      </c>
    </row>
    <row r="70" spans="1:19" s="10" customFormat="1" ht="12.75">
      <c r="A70" s="16" t="s">
        <v>61</v>
      </c>
      <c r="B70" s="19">
        <v>79.70812752</v>
      </c>
      <c r="C70" s="19">
        <v>99.03580739000002</v>
      </c>
      <c r="D70" s="19">
        <v>146.16527727999997</v>
      </c>
      <c r="E70" s="19">
        <v>159.750958451</v>
      </c>
      <c r="F70" s="19">
        <v>110.71775443</v>
      </c>
      <c r="G70" s="19">
        <v>108.90734142800001</v>
      </c>
      <c r="H70" s="19">
        <v>145.64842678600002</v>
      </c>
      <c r="I70" s="19">
        <v>150.48080149499998</v>
      </c>
      <c r="J70" s="19">
        <v>197.509861769</v>
      </c>
      <c r="K70" s="19">
        <v>252.446115181</v>
      </c>
      <c r="L70" s="19">
        <v>356.8342447779999</v>
      </c>
      <c r="M70" s="19">
        <v>613.337553</v>
      </c>
      <c r="N70" s="19">
        <v>418.0279899529999</v>
      </c>
      <c r="O70" s="19">
        <v>461.985253418</v>
      </c>
      <c r="P70" s="19">
        <v>650.096669511</v>
      </c>
      <c r="Q70" s="19">
        <v>696.2335</v>
      </c>
      <c r="R70" s="19">
        <v>672.230738693</v>
      </c>
      <c r="S70" s="20">
        <v>668.051531406</v>
      </c>
    </row>
    <row r="71" spans="1:19" s="10" customFormat="1" ht="12.75" customHeight="1">
      <c r="A71" s="16" t="s">
        <v>62</v>
      </c>
      <c r="B71" s="19">
        <v>398.90374855</v>
      </c>
      <c r="C71" s="19">
        <v>535.35564362</v>
      </c>
      <c r="D71" s="19">
        <v>648.0194728600001</v>
      </c>
      <c r="E71" s="19">
        <v>1029.5898115530001</v>
      </c>
      <c r="F71" s="19">
        <v>605.1387590239999</v>
      </c>
      <c r="G71" s="19">
        <v>546.326682803</v>
      </c>
      <c r="H71" s="19">
        <v>624.208528662</v>
      </c>
      <c r="I71" s="19">
        <v>697.894729931</v>
      </c>
      <c r="J71" s="19">
        <v>945.557958309</v>
      </c>
      <c r="K71" s="19">
        <v>1303.407359069</v>
      </c>
      <c r="L71" s="19">
        <v>1865.2428021370004</v>
      </c>
      <c r="M71" s="19">
        <v>2895.882196</v>
      </c>
      <c r="N71" s="19">
        <v>2328.124268678999</v>
      </c>
      <c r="O71" s="19">
        <v>2956.5594359370007</v>
      </c>
      <c r="P71" s="19">
        <v>3948.4245913279997</v>
      </c>
      <c r="Q71" s="19">
        <v>4400.4963</v>
      </c>
      <c r="R71" s="19">
        <v>4325.708391502</v>
      </c>
      <c r="S71" s="20">
        <v>4232.776805395</v>
      </c>
    </row>
    <row r="72" spans="1:19" s="10" customFormat="1" ht="12.75" customHeight="1">
      <c r="A72" s="16" t="s">
        <v>63</v>
      </c>
      <c r="B72" s="19">
        <v>109.43267726</v>
      </c>
      <c r="C72" s="19">
        <v>185.70062459000002</v>
      </c>
      <c r="D72" s="19">
        <v>391.60989368</v>
      </c>
      <c r="E72" s="19">
        <v>489.592065171</v>
      </c>
      <c r="F72" s="19">
        <v>353.797267908</v>
      </c>
      <c r="G72" s="19">
        <v>281.55242466899995</v>
      </c>
      <c r="H72" s="19">
        <v>339.05566524799997</v>
      </c>
      <c r="I72" s="19">
        <v>409.21136580999996</v>
      </c>
      <c r="J72" s="19">
        <v>536.722180571</v>
      </c>
      <c r="K72" s="19">
        <v>731.734031231</v>
      </c>
      <c r="L72" s="19">
        <v>1120.958327102</v>
      </c>
      <c r="M72" s="19">
        <v>1498.9592349999998</v>
      </c>
      <c r="N72" s="19">
        <v>987.0461073130001</v>
      </c>
      <c r="O72" s="19">
        <v>1210.9820912389998</v>
      </c>
      <c r="P72" s="19">
        <v>1575.3520853730001</v>
      </c>
      <c r="Q72" s="19">
        <v>1815.1047</v>
      </c>
      <c r="R72" s="19">
        <v>1934.3722629589997</v>
      </c>
      <c r="S72" s="20">
        <v>2413.5682243439996</v>
      </c>
    </row>
    <row r="73" spans="1:19" s="10" customFormat="1" ht="12.75" customHeight="1">
      <c r="A73" s="15" t="s">
        <v>64</v>
      </c>
      <c r="B73" s="19">
        <v>368.44725128999994</v>
      </c>
      <c r="C73" s="19">
        <v>591.62998971</v>
      </c>
      <c r="D73" s="19">
        <v>710.68351026</v>
      </c>
      <c r="E73" s="19">
        <v>535.518192804</v>
      </c>
      <c r="F73" s="19">
        <v>391.753730024</v>
      </c>
      <c r="G73" s="19">
        <v>340.952357877</v>
      </c>
      <c r="H73" s="19">
        <v>358.266268562</v>
      </c>
      <c r="I73" s="19">
        <v>514.250178075</v>
      </c>
      <c r="J73" s="19">
        <v>665.9574897809999</v>
      </c>
      <c r="K73" s="19">
        <v>924.2722226799999</v>
      </c>
      <c r="L73" s="19">
        <v>1347.7121628569998</v>
      </c>
      <c r="M73" s="19">
        <v>2246.1337270000004</v>
      </c>
      <c r="N73" s="19">
        <v>1525.59184794</v>
      </c>
      <c r="O73" s="19">
        <v>2539.421990989</v>
      </c>
      <c r="P73" s="19">
        <v>2990.219462705</v>
      </c>
      <c r="Q73" s="19">
        <v>3748.2134</v>
      </c>
      <c r="R73" s="19">
        <v>3947.921143434999</v>
      </c>
      <c r="S73" s="20">
        <v>2787.761261012</v>
      </c>
    </row>
    <row r="74" spans="1:19" s="10" customFormat="1" ht="12.75">
      <c r="A74" s="16" t="s">
        <v>65</v>
      </c>
      <c r="B74" s="19">
        <v>168.41945968000002</v>
      </c>
      <c r="C74" s="19">
        <v>224.58114815000002</v>
      </c>
      <c r="D74" s="19">
        <v>262.95517658000006</v>
      </c>
      <c r="E74" s="19">
        <v>249.673262044</v>
      </c>
      <c r="F74" s="19">
        <v>223.076922985</v>
      </c>
      <c r="G74" s="19">
        <v>220.61943852700003</v>
      </c>
      <c r="H74" s="19">
        <v>241.266147857</v>
      </c>
      <c r="I74" s="19">
        <v>272.41144464</v>
      </c>
      <c r="J74" s="19">
        <v>345.18049360799995</v>
      </c>
      <c r="K74" s="19">
        <v>407.65606992799997</v>
      </c>
      <c r="L74" s="19">
        <v>537.168647243</v>
      </c>
      <c r="M74" s="19">
        <v>723.2407440000002</v>
      </c>
      <c r="N74" s="19">
        <v>624.9595604149999</v>
      </c>
      <c r="O74" s="19">
        <v>839.88303405</v>
      </c>
      <c r="P74" s="19">
        <v>1004.6920443859999</v>
      </c>
      <c r="Q74" s="19">
        <v>1174.5994</v>
      </c>
      <c r="R74" s="19">
        <v>1195.9264136809998</v>
      </c>
      <c r="S74" s="20">
        <v>1100.672533524</v>
      </c>
    </row>
    <row r="75" spans="1:19" s="10" customFormat="1" ht="12.75" customHeight="1">
      <c r="A75" s="16" t="s">
        <v>66</v>
      </c>
      <c r="B75" s="19">
        <v>194.63813795000002</v>
      </c>
      <c r="C75" s="19">
        <v>352.38724278999996</v>
      </c>
      <c r="D75" s="19">
        <v>440.6637675600001</v>
      </c>
      <c r="E75" s="19">
        <v>274.89805438</v>
      </c>
      <c r="F75" s="19">
        <v>158.94289066599998</v>
      </c>
      <c r="G75" s="19">
        <v>110.62346098999998</v>
      </c>
      <c r="H75" s="19">
        <v>106.680923187</v>
      </c>
      <c r="I75" s="19">
        <v>228.898362016</v>
      </c>
      <c r="J75" s="19">
        <v>307.742268829</v>
      </c>
      <c r="K75" s="19">
        <v>498.500708932</v>
      </c>
      <c r="L75" s="19">
        <v>788.2455217849999</v>
      </c>
      <c r="M75" s="19">
        <v>1486.6259660000003</v>
      </c>
      <c r="N75" s="19">
        <v>855.335535291</v>
      </c>
      <c r="O75" s="19">
        <v>1648.1725727970002</v>
      </c>
      <c r="P75" s="19">
        <v>1936.1579555250003</v>
      </c>
      <c r="Q75" s="19">
        <v>2516.0164</v>
      </c>
      <c r="R75" s="19">
        <v>2690.897599326</v>
      </c>
      <c r="S75" s="20">
        <v>1632.965475247</v>
      </c>
    </row>
    <row r="76" spans="1:19" s="10" customFormat="1" ht="12.75" customHeight="1">
      <c r="A76" s="16" t="s">
        <v>67</v>
      </c>
      <c r="B76" s="19">
        <v>5.389653660000001</v>
      </c>
      <c r="C76" s="19">
        <v>14.66159877</v>
      </c>
      <c r="D76" s="19">
        <v>7.064566119999999</v>
      </c>
      <c r="E76" s="19">
        <v>10.946876379999999</v>
      </c>
      <c r="F76" s="19">
        <v>9.733916373</v>
      </c>
      <c r="G76" s="19">
        <v>9.709458360000001</v>
      </c>
      <c r="H76" s="19">
        <v>10.319197518000001</v>
      </c>
      <c r="I76" s="19">
        <v>12.940371419000002</v>
      </c>
      <c r="J76" s="19">
        <v>13.091468335999998</v>
      </c>
      <c r="K76" s="19">
        <v>18.11544382</v>
      </c>
      <c r="L76" s="19">
        <v>22.297993829000003</v>
      </c>
      <c r="M76" s="19">
        <v>36.267017</v>
      </c>
      <c r="N76" s="19">
        <v>45.296752233999996</v>
      </c>
      <c r="O76" s="19">
        <v>51.366384142</v>
      </c>
      <c r="P76" s="19">
        <v>49.36946279400001</v>
      </c>
      <c r="Q76" s="19">
        <v>57.5976</v>
      </c>
      <c r="R76" s="19">
        <v>61.09713042799999</v>
      </c>
      <c r="S76" s="20">
        <v>54.123252240999996</v>
      </c>
    </row>
    <row r="77" spans="1:19" s="10" customFormat="1" ht="14.25" customHeight="1">
      <c r="A77" s="18" t="s">
        <v>68</v>
      </c>
      <c r="B77" s="25">
        <v>3.2617731699999997</v>
      </c>
      <c r="C77" s="25">
        <v>1.11301265</v>
      </c>
      <c r="D77" s="25">
        <v>3.6932451</v>
      </c>
      <c r="E77" s="25">
        <v>4.01148695</v>
      </c>
      <c r="F77" s="25">
        <v>3.11645845</v>
      </c>
      <c r="G77" s="25">
        <v>5.132910125</v>
      </c>
      <c r="H77" s="25">
        <v>7.164599149000001</v>
      </c>
      <c r="I77" s="25">
        <v>0.771234326</v>
      </c>
      <c r="J77" s="25">
        <v>2.292771313</v>
      </c>
      <c r="K77" s="25">
        <v>7.20157462</v>
      </c>
      <c r="L77" s="25">
        <v>29.802941960000002</v>
      </c>
      <c r="M77" s="25">
        <v>35.922424</v>
      </c>
      <c r="N77" s="25">
        <v>14.653656664000001</v>
      </c>
      <c r="O77" s="25">
        <v>4.293187438</v>
      </c>
      <c r="P77" s="25">
        <v>30.999083653</v>
      </c>
      <c r="Q77" s="25">
        <v>15.5498</v>
      </c>
      <c r="R77" s="25">
        <v>18.434135294</v>
      </c>
      <c r="S77" s="26">
        <v>35.515903995</v>
      </c>
    </row>
    <row r="78" spans="1:3" ht="17.25" customHeight="1">
      <c r="A78" s="28" t="s">
        <v>77</v>
      </c>
      <c r="B78" s="3"/>
      <c r="C78" s="3"/>
    </row>
    <row r="79" spans="1:3" s="10" customFormat="1" ht="17.25" customHeight="1">
      <c r="A79" s="4" t="s">
        <v>76</v>
      </c>
      <c r="B79" s="29"/>
      <c r="C79" s="29"/>
    </row>
    <row r="80" spans="1:3" ht="12.75">
      <c r="A80" s="4"/>
      <c r="B80" s="4"/>
      <c r="C80" s="4"/>
    </row>
  </sheetData>
  <sheetProtection/>
  <mergeCells count="3">
    <mergeCell ref="A1:R1"/>
    <mergeCell ref="A2:R2"/>
    <mergeCell ref="A3:D3"/>
  </mergeCells>
  <printOptions horizontalCentered="1" verticalCentered="1"/>
  <pageMargins left="0.75" right="0.75" top="1" bottom="1" header="0" footer="0"/>
  <pageSetup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Pesqueria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General de Estadistica e Informatica</dc:creator>
  <cp:keywords/>
  <dc:description/>
  <cp:lastModifiedBy>Renzo José Figueroa Palomino</cp:lastModifiedBy>
  <cp:lastPrinted>2012-05-14T20:06:28Z</cp:lastPrinted>
  <dcterms:created xsi:type="dcterms:W3CDTF">2003-08-20T15:38:13Z</dcterms:created>
  <dcterms:modified xsi:type="dcterms:W3CDTF">2022-02-23T23:21:15Z</dcterms:modified>
  <cp:category/>
  <cp:version/>
  <cp:contentType/>
  <cp:contentStatus/>
</cp:coreProperties>
</file>