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20\Pesca\"/>
    </mc:Choice>
  </mc:AlternateContent>
  <xr:revisionPtr revIDLastSave="0" documentId="13_ncr:1_{A073D4E0-C63B-42AD-AE2D-ACC55BB85A96}" xr6:coauthVersionLast="36" xr6:coauthVersionMax="47" xr10:uidLastSave="{00000000-0000-0000-0000-000000000000}"/>
  <bookViews>
    <workbookView xWindow="0" yWindow="0" windowWidth="28800" windowHeight="12225" tabRatio="766" activeTab="3" xr2:uid="{00000000-000D-0000-FFFF-FFFF00000000}"/>
  </bookViews>
  <sheets>
    <sheet name="Desem Total" sheetId="1" r:id="rId1"/>
    <sheet name="RHM por especie" sheetId="2" r:id="rId2"/>
    <sheet name="RHM por proced" sheetId="3" r:id="rId3"/>
    <sheet name="Continental Dpto" sheetId="5" r:id="rId4"/>
    <sheet name="Continental especie" sheetId="4" r:id="rId5"/>
    <sheet name="Trucha" sheetId="6" r:id="rId6"/>
    <sheet name="Anchoveta" sheetId="7" r:id="rId7"/>
    <sheet name="Otras especies" sheetId="8" r:id="rId8"/>
    <sheet name="Curado ind especie" sheetId="9" r:id="rId9"/>
    <sheet name="Curado ind puerto" sheetId="10" r:id="rId10"/>
  </sheets>
  <calcPr calcId="191028"/>
</workbook>
</file>

<file path=xl/calcChain.xml><?xml version="1.0" encoding="utf-8"?>
<calcChain xmlns="http://schemas.openxmlformats.org/spreadsheetml/2006/main">
  <c r="F8" i="10" l="1"/>
  <c r="G8" i="10"/>
  <c r="H8" i="10"/>
  <c r="I8" i="10"/>
  <c r="J8" i="10"/>
  <c r="K8" i="10"/>
  <c r="L8" i="10"/>
  <c r="M8" i="10"/>
  <c r="N8" i="10"/>
  <c r="O8" i="10"/>
  <c r="P8" i="10"/>
  <c r="E8" i="10"/>
  <c r="I15" i="5"/>
  <c r="I16" i="5"/>
  <c r="I17" i="5"/>
  <c r="I18" i="5"/>
  <c r="I19" i="5"/>
  <c r="I20" i="5"/>
  <c r="I21" i="5"/>
  <c r="I22" i="5"/>
  <c r="I23" i="5"/>
  <c r="I24" i="5"/>
  <c r="I25" i="5"/>
  <c r="I14" i="5"/>
  <c r="G12" i="5" l="1"/>
  <c r="G27" i="5"/>
  <c r="G48" i="4"/>
  <c r="H48" i="4"/>
  <c r="I48" i="4"/>
  <c r="J48" i="4"/>
  <c r="K48" i="4"/>
  <c r="L48" i="4"/>
  <c r="G39" i="4"/>
  <c r="H39" i="4"/>
  <c r="I39" i="4"/>
  <c r="J39" i="4"/>
  <c r="K39" i="4"/>
  <c r="D55" i="4" l="1"/>
  <c r="D54" i="4"/>
  <c r="E22" i="6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1" i="5"/>
  <c r="I30" i="5"/>
  <c r="I29" i="5"/>
  <c r="D27" i="7" l="1"/>
  <c r="H75" i="3"/>
  <c r="K12" i="4" l="1"/>
  <c r="F29" i="1"/>
  <c r="D62" i="10"/>
  <c r="D61" i="10"/>
  <c r="D60" i="10"/>
  <c r="D59" i="10"/>
  <c r="D58" i="10"/>
  <c r="D57" i="10"/>
  <c r="D56" i="10"/>
  <c r="D55" i="10"/>
  <c r="D54" i="10"/>
  <c r="D53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41" i="10"/>
  <c r="D40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D28" i="10"/>
  <c r="D27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15" i="10"/>
  <c r="D14" i="10"/>
  <c r="D13" i="10"/>
  <c r="D12" i="10"/>
  <c r="D11" i="10"/>
  <c r="D10" i="10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O20" i="9"/>
  <c r="N20" i="9"/>
  <c r="M20" i="9"/>
  <c r="L20" i="9"/>
  <c r="K20" i="9"/>
  <c r="J20" i="9"/>
  <c r="I20" i="9"/>
  <c r="H20" i="9"/>
  <c r="G20" i="9"/>
  <c r="F20" i="9"/>
  <c r="E20" i="9"/>
  <c r="D20" i="9"/>
  <c r="D13" i="9"/>
  <c r="D12" i="9"/>
  <c r="D11" i="9"/>
  <c r="D10" i="9"/>
  <c r="P8" i="9"/>
  <c r="O8" i="9"/>
  <c r="N8" i="9"/>
  <c r="M8" i="9"/>
  <c r="L8" i="9"/>
  <c r="K8" i="9"/>
  <c r="J8" i="9"/>
  <c r="I8" i="9"/>
  <c r="H8" i="9"/>
  <c r="G8" i="9"/>
  <c r="F8" i="9"/>
  <c r="E8" i="9"/>
  <c r="D12" i="8"/>
  <c r="D11" i="8"/>
  <c r="D10" i="8"/>
  <c r="D9" i="8"/>
  <c r="P7" i="8"/>
  <c r="O44" i="8" s="1"/>
  <c r="O7" i="8"/>
  <c r="N44" i="8" s="1"/>
  <c r="N7" i="8"/>
  <c r="M44" i="8" s="1"/>
  <c r="M7" i="8"/>
  <c r="L44" i="8" s="1"/>
  <c r="L7" i="8"/>
  <c r="K44" i="8" s="1"/>
  <c r="K7" i="8"/>
  <c r="J44" i="8" s="1"/>
  <c r="J7" i="8"/>
  <c r="I44" i="8" s="1"/>
  <c r="I7" i="8"/>
  <c r="H44" i="8" s="1"/>
  <c r="H7" i="8"/>
  <c r="G44" i="8" s="1"/>
  <c r="G7" i="8"/>
  <c r="F44" i="8" s="1"/>
  <c r="F7" i="8"/>
  <c r="E44" i="8" s="1"/>
  <c r="E7" i="8"/>
  <c r="D44" i="8" s="1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P7" i="7"/>
  <c r="N43" i="7" s="1"/>
  <c r="O7" i="7"/>
  <c r="M43" i="7" s="1"/>
  <c r="N7" i="7"/>
  <c r="L43" i="7" s="1"/>
  <c r="M7" i="7"/>
  <c r="K43" i="7" s="1"/>
  <c r="L7" i="7"/>
  <c r="J43" i="7" s="1"/>
  <c r="K7" i="7"/>
  <c r="I43" i="7" s="1"/>
  <c r="J7" i="7"/>
  <c r="H43" i="7" s="1"/>
  <c r="I7" i="7"/>
  <c r="G43" i="7" s="1"/>
  <c r="H7" i="7"/>
  <c r="F43" i="7" s="1"/>
  <c r="G7" i="7"/>
  <c r="E43" i="7" s="1"/>
  <c r="F7" i="7"/>
  <c r="D43" i="7" s="1"/>
  <c r="E7" i="7"/>
  <c r="C43" i="7" s="1"/>
  <c r="E36" i="6"/>
  <c r="E35" i="6"/>
  <c r="E34" i="6"/>
  <c r="E33" i="6"/>
  <c r="E32" i="6"/>
  <c r="Q30" i="6"/>
  <c r="Q55" i="6" s="1"/>
  <c r="P30" i="6"/>
  <c r="P55" i="6" s="1"/>
  <c r="O30" i="6"/>
  <c r="O55" i="6" s="1"/>
  <c r="N30" i="6"/>
  <c r="N55" i="6" s="1"/>
  <c r="M30" i="6"/>
  <c r="M55" i="6" s="1"/>
  <c r="L30" i="6"/>
  <c r="L55" i="6" s="1"/>
  <c r="K30" i="6"/>
  <c r="K55" i="6" s="1"/>
  <c r="J30" i="6"/>
  <c r="J55" i="6" s="1"/>
  <c r="I30" i="6"/>
  <c r="I55" i="6" s="1"/>
  <c r="H30" i="6"/>
  <c r="H55" i="6" s="1"/>
  <c r="G30" i="6"/>
  <c r="G55" i="6" s="1"/>
  <c r="F30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Q9" i="6"/>
  <c r="Q54" i="6" s="1"/>
  <c r="P9" i="6"/>
  <c r="O9" i="6"/>
  <c r="O54" i="6" s="1"/>
  <c r="N9" i="6"/>
  <c r="N54" i="6" s="1"/>
  <c r="M9" i="6"/>
  <c r="L9" i="6"/>
  <c r="K9" i="6"/>
  <c r="K54" i="6" s="1"/>
  <c r="J9" i="6"/>
  <c r="I9" i="6"/>
  <c r="H9" i="6"/>
  <c r="G9" i="6"/>
  <c r="G54" i="6" s="1"/>
  <c r="F9" i="6"/>
  <c r="F54" i="6" s="1"/>
  <c r="E56" i="5"/>
  <c r="E55" i="5"/>
  <c r="E54" i="5"/>
  <c r="E53" i="5"/>
  <c r="E64" i="5" s="1"/>
  <c r="E52" i="5"/>
  <c r="E51" i="5"/>
  <c r="E50" i="5"/>
  <c r="E49" i="5"/>
  <c r="E48" i="5"/>
  <c r="E47" i="5"/>
  <c r="E46" i="5"/>
  <c r="E45" i="5"/>
  <c r="E65" i="5" s="1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L27" i="5"/>
  <c r="K27" i="5"/>
  <c r="J27" i="5"/>
  <c r="H27" i="5"/>
  <c r="H10" i="5" s="1"/>
  <c r="G10" i="5"/>
  <c r="F27" i="5"/>
  <c r="E25" i="5"/>
  <c r="E24" i="5"/>
  <c r="E23" i="5"/>
  <c r="E22" i="5"/>
  <c r="E21" i="5"/>
  <c r="E20" i="5"/>
  <c r="E19" i="5"/>
  <c r="E18" i="5"/>
  <c r="E17" i="5"/>
  <c r="E16" i="5"/>
  <c r="E15" i="5"/>
  <c r="E14" i="5"/>
  <c r="L12" i="5"/>
  <c r="K12" i="5"/>
  <c r="K10" i="5" s="1"/>
  <c r="J12" i="5"/>
  <c r="J10" i="5" s="1"/>
  <c r="F12" i="5"/>
  <c r="F10" i="5" s="1"/>
  <c r="D60" i="4"/>
  <c r="D59" i="4"/>
  <c r="D58" i="4"/>
  <c r="D76" i="4" s="1"/>
  <c r="D57" i="4"/>
  <c r="D56" i="4"/>
  <c r="D53" i="4"/>
  <c r="D52" i="4"/>
  <c r="D51" i="4"/>
  <c r="D50" i="4"/>
  <c r="F48" i="4"/>
  <c r="E48" i="4"/>
  <c r="D46" i="4"/>
  <c r="D45" i="4"/>
  <c r="D44" i="4"/>
  <c r="D43" i="4"/>
  <c r="D42" i="4"/>
  <c r="D41" i="4"/>
  <c r="F39" i="4"/>
  <c r="E39" i="4"/>
  <c r="H37" i="4"/>
  <c r="D37" i="4" s="1"/>
  <c r="H36" i="4"/>
  <c r="D36" i="4" s="1"/>
  <c r="H35" i="4"/>
  <c r="D35" i="4" s="1"/>
  <c r="H34" i="4"/>
  <c r="D34" i="4" s="1"/>
  <c r="H33" i="4"/>
  <c r="D33" i="4" s="1"/>
  <c r="H32" i="4"/>
  <c r="D32" i="4" s="1"/>
  <c r="H31" i="4"/>
  <c r="D31" i="4" s="1"/>
  <c r="H30" i="4"/>
  <c r="D30" i="4" s="1"/>
  <c r="H29" i="4"/>
  <c r="D29" i="4" s="1"/>
  <c r="H28" i="4"/>
  <c r="D28" i="4" s="1"/>
  <c r="H27" i="4"/>
  <c r="D27" i="4" s="1"/>
  <c r="H26" i="4"/>
  <c r="D26" i="4" s="1"/>
  <c r="H25" i="4"/>
  <c r="D25" i="4" s="1"/>
  <c r="H24" i="4"/>
  <c r="D24" i="4" s="1"/>
  <c r="H23" i="4"/>
  <c r="D23" i="4" s="1"/>
  <c r="H22" i="4"/>
  <c r="D22" i="4" s="1"/>
  <c r="H21" i="4"/>
  <c r="D21" i="4" s="1"/>
  <c r="H20" i="4"/>
  <c r="D20" i="4" s="1"/>
  <c r="H19" i="4"/>
  <c r="D19" i="4" s="1"/>
  <c r="H18" i="4"/>
  <c r="D18" i="4" s="1"/>
  <c r="H17" i="4"/>
  <c r="D17" i="4" s="1"/>
  <c r="H16" i="4"/>
  <c r="D16" i="4" s="1"/>
  <c r="H15" i="4"/>
  <c r="D15" i="4" s="1"/>
  <c r="H14" i="4"/>
  <c r="D14" i="4" s="1"/>
  <c r="J12" i="4"/>
  <c r="J10" i="4" s="1"/>
  <c r="I12" i="4"/>
  <c r="I10" i="4" s="1"/>
  <c r="G12" i="4"/>
  <c r="F12" i="4"/>
  <c r="E12" i="4"/>
  <c r="K10" i="4"/>
  <c r="G10" i="4"/>
  <c r="D77" i="3"/>
  <c r="D78" i="3"/>
  <c r="D76" i="3"/>
  <c r="D75" i="3"/>
  <c r="H78" i="3"/>
  <c r="H77" i="3"/>
  <c r="H76" i="3"/>
  <c r="E94" i="2"/>
  <c r="E95" i="2"/>
  <c r="W152" i="1"/>
  <c r="X125" i="1"/>
  <c r="F106" i="1"/>
  <c r="V150" i="1"/>
  <c r="F28" i="1"/>
  <c r="F27" i="1"/>
  <c r="F105" i="1" s="1"/>
  <c r="R26" i="1"/>
  <c r="AP44" i="1" s="1"/>
  <c r="Q26" i="1"/>
  <c r="AO44" i="1" s="1"/>
  <c r="P26" i="1"/>
  <c r="AN44" i="1" s="1"/>
  <c r="O26" i="1"/>
  <c r="AM44" i="1" s="1"/>
  <c r="N26" i="1"/>
  <c r="AL44" i="1" s="1"/>
  <c r="M26" i="1"/>
  <c r="AK44" i="1" s="1"/>
  <c r="L26" i="1"/>
  <c r="AJ44" i="1" s="1"/>
  <c r="K26" i="1"/>
  <c r="AI44" i="1" s="1"/>
  <c r="J26" i="1"/>
  <c r="AH44" i="1" s="1"/>
  <c r="I26" i="1"/>
  <c r="AG44" i="1" s="1"/>
  <c r="H26" i="1"/>
  <c r="AF44" i="1" s="1"/>
  <c r="G26" i="1"/>
  <c r="AE44" i="1" s="1"/>
  <c r="F24" i="1"/>
  <c r="F23" i="1"/>
  <c r="R22" i="1"/>
  <c r="Q22" i="1"/>
  <c r="P22" i="1"/>
  <c r="O22" i="1"/>
  <c r="N22" i="1"/>
  <c r="M22" i="1"/>
  <c r="L22" i="1"/>
  <c r="K22" i="1"/>
  <c r="J22" i="1"/>
  <c r="I22" i="1"/>
  <c r="H22" i="1"/>
  <c r="G22" i="1"/>
  <c r="F20" i="1"/>
  <c r="F19" i="1"/>
  <c r="R18" i="1"/>
  <c r="Q18" i="1"/>
  <c r="P18" i="1"/>
  <c r="O18" i="1"/>
  <c r="N18" i="1"/>
  <c r="M18" i="1"/>
  <c r="L18" i="1"/>
  <c r="K18" i="1"/>
  <c r="J18" i="1"/>
  <c r="I18" i="1"/>
  <c r="H18" i="1"/>
  <c r="G18" i="1"/>
  <c r="F16" i="1"/>
  <c r="F15" i="1"/>
  <c r="R14" i="1"/>
  <c r="Q14" i="1"/>
  <c r="P14" i="1"/>
  <c r="O14" i="1"/>
  <c r="N14" i="1"/>
  <c r="M14" i="1"/>
  <c r="L14" i="1"/>
  <c r="K14" i="1"/>
  <c r="J14" i="1"/>
  <c r="I14" i="1"/>
  <c r="H14" i="1"/>
  <c r="G14" i="1"/>
  <c r="F12" i="1"/>
  <c r="F11" i="1"/>
  <c r="F10" i="1" s="1"/>
  <c r="F101" i="1" s="1"/>
  <c r="R10" i="1"/>
  <c r="R8" i="1" s="1"/>
  <c r="Q10" i="1"/>
  <c r="P10" i="1"/>
  <c r="O10" i="1"/>
  <c r="O8" i="1" s="1"/>
  <c r="O6" i="1" s="1"/>
  <c r="N10" i="1"/>
  <c r="N8" i="1" s="1"/>
  <c r="M10" i="1"/>
  <c r="L10" i="1"/>
  <c r="K10" i="1"/>
  <c r="K8" i="1" s="1"/>
  <c r="K6" i="1" s="1"/>
  <c r="J10" i="1"/>
  <c r="J8" i="1" s="1"/>
  <c r="I10" i="1"/>
  <c r="H10" i="1"/>
  <c r="G10" i="1"/>
  <c r="G8" i="1" s="1"/>
  <c r="D51" i="10" l="1"/>
  <c r="G6" i="1"/>
  <c r="AE43" i="1"/>
  <c r="D8" i="9"/>
  <c r="D75" i="4"/>
  <c r="D25" i="10"/>
  <c r="F7" i="6"/>
  <c r="H79" i="3"/>
  <c r="I75" i="3" s="1"/>
  <c r="D7" i="7"/>
  <c r="L10" i="5"/>
  <c r="F26" i="1"/>
  <c r="V97" i="1" s="1"/>
  <c r="I27" i="5"/>
  <c r="F14" i="1"/>
  <c r="F22" i="1"/>
  <c r="V126" i="1" s="1"/>
  <c r="J7" i="6"/>
  <c r="F55" i="6"/>
  <c r="D8" i="10"/>
  <c r="I7" i="6"/>
  <c r="M7" i="6"/>
  <c r="Q7" i="6"/>
  <c r="Q56" i="6"/>
  <c r="J54" i="6"/>
  <c r="J56" i="6" s="1"/>
  <c r="N56" i="6"/>
  <c r="N7" i="6"/>
  <c r="G56" i="6"/>
  <c r="K56" i="6"/>
  <c r="O56" i="6"/>
  <c r="F56" i="6"/>
  <c r="E9" i="6"/>
  <c r="E27" i="5"/>
  <c r="E63" i="5" s="1"/>
  <c r="F10" i="4"/>
  <c r="H10" i="4"/>
  <c r="H12" i="4"/>
  <c r="D39" i="4"/>
  <c r="D69" i="4" s="1"/>
  <c r="E10" i="4"/>
  <c r="V149" i="1"/>
  <c r="V148" i="1" s="1"/>
  <c r="F18" i="1"/>
  <c r="V125" i="1" s="1"/>
  <c r="H8" i="1"/>
  <c r="H6" i="1" s="1"/>
  <c r="L8" i="1"/>
  <c r="AJ43" i="1" s="1"/>
  <c r="P8" i="1"/>
  <c r="AN43" i="1" s="1"/>
  <c r="I8" i="1"/>
  <c r="AG43" i="1" s="1"/>
  <c r="M8" i="1"/>
  <c r="M6" i="1" s="1"/>
  <c r="Q8" i="1"/>
  <c r="AO43" i="1" s="1"/>
  <c r="D12" i="4"/>
  <c r="D70" i="4" s="1"/>
  <c r="F102" i="1"/>
  <c r="V124" i="1"/>
  <c r="AH43" i="1"/>
  <c r="J6" i="1"/>
  <c r="AL43" i="1"/>
  <c r="N6" i="1"/>
  <c r="AP43" i="1"/>
  <c r="R6" i="1"/>
  <c r="AI43" i="1"/>
  <c r="P54" i="6"/>
  <c r="P56" i="6" s="1"/>
  <c r="P7" i="6"/>
  <c r="K7" i="6"/>
  <c r="M54" i="6"/>
  <c r="M56" i="6" s="1"/>
  <c r="I12" i="5"/>
  <c r="E12" i="5"/>
  <c r="I54" i="6"/>
  <c r="I56" i="6" s="1"/>
  <c r="AM43" i="1"/>
  <c r="E93" i="2"/>
  <c r="H54" i="6"/>
  <c r="H56" i="6" s="1"/>
  <c r="H7" i="6"/>
  <c r="L54" i="6"/>
  <c r="L56" i="6" s="1"/>
  <c r="L7" i="6"/>
  <c r="F104" i="1"/>
  <c r="V123" i="1"/>
  <c r="D74" i="4"/>
  <c r="D48" i="4"/>
  <c r="D68" i="4" s="1"/>
  <c r="G7" i="6"/>
  <c r="O7" i="6"/>
  <c r="E30" i="6"/>
  <c r="E7" i="6" s="1"/>
  <c r="D7" i="8"/>
  <c r="I10" i="5" l="1"/>
  <c r="D10" i="4"/>
  <c r="D71" i="4" s="1"/>
  <c r="E68" i="4" s="1"/>
  <c r="F103" i="1"/>
  <c r="I77" i="3"/>
  <c r="I78" i="3"/>
  <c r="I76" i="3"/>
  <c r="AF43" i="1"/>
  <c r="W149" i="1"/>
  <c r="W150" i="1"/>
  <c r="F100" i="1"/>
  <c r="F8" i="1"/>
  <c r="F99" i="1" s="1"/>
  <c r="H101" i="1" s="1"/>
  <c r="AK43" i="1"/>
  <c r="Q6" i="1"/>
  <c r="I6" i="1"/>
  <c r="L6" i="1"/>
  <c r="P6" i="1"/>
  <c r="V122" i="1"/>
  <c r="W126" i="1" s="1"/>
  <c r="F6" i="1"/>
  <c r="V96" i="1"/>
  <c r="D79" i="3"/>
  <c r="D80" i="3" s="1"/>
  <c r="E100" i="2"/>
  <c r="E10" i="5"/>
  <c r="E62" i="5"/>
  <c r="E70" i="4" l="1"/>
  <c r="E69" i="4"/>
  <c r="D77" i="4"/>
  <c r="D78" i="4" s="1"/>
  <c r="E99" i="2"/>
  <c r="E101" i="2" s="1"/>
  <c r="E66" i="5"/>
  <c r="E67" i="5" s="1"/>
  <c r="F62" i="5" s="1"/>
  <c r="H104" i="1"/>
  <c r="V95" i="1"/>
  <c r="W97" i="1" s="1"/>
  <c r="W123" i="1"/>
  <c r="W125" i="1"/>
  <c r="W124" i="1"/>
  <c r="D81" i="3"/>
  <c r="H102" i="1"/>
  <c r="H103" i="1"/>
  <c r="E96" i="2" l="1"/>
  <c r="E97" i="2" s="1"/>
  <c r="F66" i="5"/>
  <c r="E81" i="3"/>
  <c r="E75" i="3"/>
  <c r="E78" i="3"/>
  <c r="E76" i="3"/>
  <c r="E77" i="3"/>
  <c r="W96" i="1"/>
  <c r="E79" i="3"/>
  <c r="F64" i="5"/>
  <c r="F63" i="5"/>
  <c r="F65" i="5"/>
  <c r="E80" i="3"/>
  <c r="E76" i="4"/>
  <c r="E75" i="4"/>
  <c r="E74" i="4"/>
  <c r="E77" i="4"/>
</calcChain>
</file>

<file path=xl/sharedStrings.xml><?xml version="1.0" encoding="utf-8"?>
<sst xmlns="http://schemas.openxmlformats.org/spreadsheetml/2006/main" count="1563" uniqueCount="308">
  <si>
    <t>PERÚ: DESEMBARQUE DE RECURSOS HIDROBIOLÓGICOS MARÍTIMOS Y CONTINENTALES SEGÚN UTILIZACIÓN, 2020</t>
  </si>
  <si>
    <t>(TM)</t>
  </si>
  <si>
    <t/>
  </si>
  <si>
    <t>Tipo de Utilización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</si>
  <si>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</si>
  <si>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</si>
  <si>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</si>
  <si>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</si>
  <si>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</si>
  <si>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</si>
  <si>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</si>
  <si>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</si>
  <si>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</si>
  <si>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</si>
  <si>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</si>
  <si>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</si>
  <si>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</si>
  <si>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</si>
  <si>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</si>
  <si>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</si>
  <si>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 xml:space="preserve"> Marítimo</t>
  </si>
  <si>
    <t>Continental</t>
  </si>
  <si>
    <t>Congelado</t>
  </si>
  <si>
    <r>
      <t xml:space="preserve">Curado </t>
    </r>
    <r>
      <rPr>
        <b/>
        <vertAlign val="superscript"/>
        <sz val="12"/>
        <rFont val="Arial"/>
        <family val="2"/>
      </rPr>
      <t>1/</t>
    </r>
  </si>
  <si>
    <r>
      <t xml:space="preserve">Fresco </t>
    </r>
    <r>
      <rPr>
        <b/>
        <vertAlign val="superscript"/>
        <sz val="12"/>
        <rFont val="Arial"/>
        <family val="2"/>
      </rPr>
      <t>2/</t>
    </r>
  </si>
  <si>
    <t>2.</t>
  </si>
  <si>
    <t>Consumo Humano Indirecto</t>
  </si>
  <si>
    <t>Anchoveta</t>
  </si>
  <si>
    <t>Descarte de Anchoveta</t>
  </si>
  <si>
    <t>Otras especies</t>
  </si>
  <si>
    <t>1/ Incluye salpreso, seco, seco salado, salazón</t>
  </si>
  <si>
    <t>2/ Incluye acuicultura y desembarque maritimo y continental</t>
  </si>
  <si>
    <t>Fuente: Empresas pesqueras y Direcciones Regionales de la Producción (DIREPRO)</t>
  </si>
  <si>
    <t>Elaboración: PRODUCE-OGEIEE-OEE.</t>
  </si>
  <si>
    <t>Fuente: Empresas Pesqueras y Direcciones Regionales de Producción (DIREPRO)</t>
  </si>
  <si>
    <t>CONSUMO HUMANO DIRECTO</t>
  </si>
  <si>
    <t>CONSUMO HUMANO INDIRECTO</t>
  </si>
  <si>
    <t>ENLATADO</t>
  </si>
  <si>
    <t>CONGELADO</t>
  </si>
  <si>
    <t>CURADO</t>
  </si>
  <si>
    <t>FRESCO</t>
  </si>
  <si>
    <t xml:space="preserve"> </t>
  </si>
  <si>
    <t>ANCHOVETA</t>
  </si>
  <si>
    <t>OTRAS ESPECIES</t>
  </si>
  <si>
    <t>PERÚ: DESEMBARQUE DE RECURSOS HIDROBIOLÓGICOS MARÍTIMOS POR TIPO DE UTILIZACIÓN SEGÚN ESPECIE, 2020</t>
  </si>
  <si>
    <t>Especies</t>
  </si>
  <si>
    <t>Consumo Humano</t>
  </si>
  <si>
    <t>Indirecto (Harina)</t>
  </si>
  <si>
    <t>Fresco</t>
  </si>
  <si>
    <t>Curado</t>
  </si>
  <si>
    <t>Total  General ( I + II + III )</t>
  </si>
  <si>
    <t>I.</t>
  </si>
  <si>
    <t>Pescados ( A+B+C+D )</t>
  </si>
  <si>
    <t>A.</t>
  </si>
  <si>
    <t>Pelágicos</t>
  </si>
  <si>
    <t>Atún</t>
  </si>
  <si>
    <t>-</t>
  </si>
  <si>
    <t>Barrilete</t>
  </si>
  <si>
    <t>Bonito</t>
  </si>
  <si>
    <t>Caballa</t>
  </si>
  <si>
    <t>Jurel</t>
  </si>
  <si>
    <t>Perico</t>
  </si>
  <si>
    <t>Pez Volador</t>
  </si>
  <si>
    <t>Sardina</t>
  </si>
  <si>
    <t>Sierra</t>
  </si>
  <si>
    <t>Tiburón</t>
  </si>
  <si>
    <t>B.</t>
  </si>
  <si>
    <t>Demersales</t>
  </si>
  <si>
    <t>Ayanque</t>
  </si>
  <si>
    <t>Cabrilla</t>
  </si>
  <si>
    <t>Coco</t>
  </si>
  <si>
    <t>Lenguado</t>
  </si>
  <si>
    <t>Merluza</t>
  </si>
  <si>
    <t>Ojo de Uva</t>
  </si>
  <si>
    <t>Peje Blanco</t>
  </si>
  <si>
    <t>Anguila</t>
  </si>
  <si>
    <t>Raya</t>
  </si>
  <si>
    <t>Tollo</t>
  </si>
  <si>
    <t>C.</t>
  </si>
  <si>
    <t>Costeros
(Pelágicos y Demersales)</t>
  </si>
  <si>
    <t>Cabinza</t>
  </si>
  <si>
    <t>Cojinova</t>
  </si>
  <si>
    <t>Liza</t>
  </si>
  <si>
    <t>Lorna</t>
  </si>
  <si>
    <t>Machete</t>
  </si>
  <si>
    <t>Pejerrey</t>
  </si>
  <si>
    <t>Pintadilla</t>
  </si>
  <si>
    <t>D.</t>
  </si>
  <si>
    <t>Otros Pescados</t>
  </si>
  <si>
    <t>II.</t>
  </si>
  <si>
    <t>Mariscos (A+B)</t>
  </si>
  <si>
    <t>A.-Crustáceos</t>
  </si>
  <si>
    <t>Cangrejo</t>
  </si>
  <si>
    <t>Langostino</t>
  </si>
  <si>
    <t>Otros crustáceos</t>
  </si>
  <si>
    <t>B.-Moluscos</t>
  </si>
  <si>
    <t>Caracol</t>
  </si>
  <si>
    <t>Choro</t>
  </si>
  <si>
    <t>Concha de Abanico</t>
  </si>
  <si>
    <t>Abalon</t>
  </si>
  <si>
    <t>Almeja</t>
  </si>
  <si>
    <t>Calamar</t>
  </si>
  <si>
    <t>Pota</t>
  </si>
  <si>
    <t>Otros moluscos</t>
  </si>
  <si>
    <t>III.</t>
  </si>
  <si>
    <t>Otras Especies ( A+B+C+D)</t>
  </si>
  <si>
    <t>A.- Equinodermos (Erizo y Otros)</t>
  </si>
  <si>
    <t>B.- Quelonios y Cnidaria</t>
  </si>
  <si>
    <t>C.- Cetáceos Menores</t>
  </si>
  <si>
    <t>D.- Vegetales (algas)</t>
  </si>
  <si>
    <t>Nota: Incluye lo procedente de acuicultura y excluye la extración natural del ámbito continental.</t>
  </si>
  <si>
    <t xml:space="preserve">  Comprende curado artesanal e industrial</t>
  </si>
  <si>
    <t>Fuente: Empresas pesqueras y Direcciones Regionales de la Producción (DIREPRO).</t>
  </si>
  <si>
    <t>Otros</t>
  </si>
  <si>
    <t>PERÚ: DESEMBARQUE DE RECURSOS HIDROBIOLÓGICOS MARÍTIMOS POR TIPO DE UTILIZACIÓN SEGÚN</t>
  </si>
  <si>
    <t>LUGAR DE PROCEDENCIA,  2020</t>
  </si>
  <si>
    <t>Lugar</t>
  </si>
  <si>
    <t>PESCA PERU</t>
  </si>
  <si>
    <t>Puerto Pizarro</t>
  </si>
  <si>
    <t>Caleta La Cruz</t>
  </si>
  <si>
    <t>Caleta Grau</t>
  </si>
  <si>
    <t>Zorritos</t>
  </si>
  <si>
    <t>Acapulco</t>
  </si>
  <si>
    <t>Punta Mero</t>
  </si>
  <si>
    <t>Cancas</t>
  </si>
  <si>
    <t>Máncora</t>
  </si>
  <si>
    <t>Los Organos</t>
  </si>
  <si>
    <t>El Ñuro</t>
  </si>
  <si>
    <t>Cabo Blanco</t>
  </si>
  <si>
    <t>Lobitos</t>
  </si>
  <si>
    <t xml:space="preserve">       -</t>
  </si>
  <si>
    <t>Talara</t>
  </si>
  <si>
    <t>Negritos</t>
  </si>
  <si>
    <t xml:space="preserve">Paita </t>
  </si>
  <si>
    <t>Bayóvar</t>
  </si>
  <si>
    <t>Parachique</t>
  </si>
  <si>
    <t>Puerto Rico</t>
  </si>
  <si>
    <t>San José</t>
  </si>
  <si>
    <t>Pimentel</t>
  </si>
  <si>
    <t>Santa Rosa</t>
  </si>
  <si>
    <t>Pacasmayo</t>
  </si>
  <si>
    <t>Chicama</t>
  </si>
  <si>
    <t>Salaverry</t>
  </si>
  <si>
    <t>Coishco</t>
  </si>
  <si>
    <t>Chimbote</t>
  </si>
  <si>
    <t>Samanco</t>
  </si>
  <si>
    <t>Casma</t>
  </si>
  <si>
    <t>Culebras</t>
  </si>
  <si>
    <t>Huarmey</t>
  </si>
  <si>
    <t>Supe - Puerto Chico</t>
  </si>
  <si>
    <t>Végueta</t>
  </si>
  <si>
    <t>Carquín - Huacho</t>
  </si>
  <si>
    <t>Chancay</t>
  </si>
  <si>
    <t>Ancón</t>
  </si>
  <si>
    <t>Callao</t>
  </si>
  <si>
    <t>Chorrillos</t>
  </si>
  <si>
    <t>Pucusana</t>
  </si>
  <si>
    <t>Tambo de Mora</t>
  </si>
  <si>
    <t>Pisco</t>
  </si>
  <si>
    <t>San Andrés</t>
  </si>
  <si>
    <t>San Nicolás - San Juan</t>
  </si>
  <si>
    <t>Lomas</t>
  </si>
  <si>
    <t>Chala</t>
  </si>
  <si>
    <t>Atico</t>
  </si>
  <si>
    <t>La Planchada</t>
  </si>
  <si>
    <t>Quilca</t>
  </si>
  <si>
    <t>Mollendo</t>
  </si>
  <si>
    <t>Matarani</t>
  </si>
  <si>
    <t>Ite - Meca - Vila Vila</t>
  </si>
  <si>
    <t>Otros Puertos</t>
  </si>
  <si>
    <t>Ilo</t>
  </si>
  <si>
    <t xml:space="preserve"> NOTA: No se incluye lo procedente del ambito continental.</t>
  </si>
  <si>
    <t xml:space="preserve">          Incluye curado artesanal, industrial.</t>
  </si>
  <si>
    <t xml:space="preserve">          Para enlatado se considera lugar de procesamiento.</t>
  </si>
  <si>
    <t xml:space="preserve">        PERÚ: DESEMBARQUE Y COSECHA DE RECURSOS HIDROBIOLÓGICOS DE ORIGEN CONTINENTAL POR TIPO DE UTILIZACIÓN SEGÚN DEPARTAMENTO, 2020</t>
  </si>
  <si>
    <t>Departamento</t>
  </si>
  <si>
    <t>Salpreso</t>
  </si>
  <si>
    <t>Seco-Salado</t>
  </si>
  <si>
    <t>Asado</t>
  </si>
  <si>
    <t>Loreto</t>
  </si>
  <si>
    <t>Caballococha</t>
  </si>
  <si>
    <t>Contamana</t>
  </si>
  <si>
    <t>El Estrecho</t>
  </si>
  <si>
    <t>Iquitos</t>
  </si>
  <si>
    <t>Mazán</t>
  </si>
  <si>
    <t>Nauta</t>
  </si>
  <si>
    <t>Pevas</t>
  </si>
  <si>
    <t>Requena</t>
  </si>
  <si>
    <t>San Pablo</t>
  </si>
  <si>
    <t>Yurimaguas</t>
  </si>
  <si>
    <t>Ucayali</t>
  </si>
  <si>
    <t>Atalaya</t>
  </si>
  <si>
    <t>Coronel Portillo</t>
  </si>
  <si>
    <t>Pucallpa</t>
  </si>
  <si>
    <t>Yarinococha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</si>
  <si>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</si>
  <si>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</si>
  <si>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</si>
  <si>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</si>
  <si>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</si>
  <si>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</si>
  <si>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</si>
  <si>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</si>
  <si>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</si>
  <si>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</si>
  <si>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</si>
  <si>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</si>
  <si>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</si>
  <si>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</si>
  <si>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</si>
  <si>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</si>
  <si>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</si>
  <si>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</si>
  <si>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</si>
  <si>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</si>
  <si>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</si>
  <si>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</si>
  <si>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Nota: Incluye lo procedente de la acuicultura.</t>
  </si>
  <si>
    <t>Fuente: Empresas acuícolas y Direcciones Regionales de la Producción (DIREPRO).</t>
  </si>
  <si>
    <t xml:space="preserve">PERÚ: EXTRACCIÓN DE RECURSOS HIDROBIOLÓGICOS DE ORIGEN CONTINENTAL POR </t>
  </si>
  <si>
    <t>TIPO DE UTILIZACIÓN SEGÚN ESPECIE, 2020</t>
  </si>
  <si>
    <t>Especie</t>
  </si>
  <si>
    <t>Seco Salado</t>
  </si>
  <si>
    <t>Otro</t>
  </si>
  <si>
    <t>Especies Amazónicas</t>
  </si>
  <si>
    <t>Acarahuazú</t>
  </si>
  <si>
    <t>Arahuana</t>
  </si>
  <si>
    <t>Boquichico</t>
  </si>
  <si>
    <t>Carachama</t>
  </si>
  <si>
    <t>Chiu Chiu</t>
  </si>
  <si>
    <t>Corvina</t>
  </si>
  <si>
    <t>Doncella</t>
  </si>
  <si>
    <t>Dorado</t>
  </si>
  <si>
    <t>Fasaco</t>
  </si>
  <si>
    <t>Gamitana</t>
  </si>
  <si>
    <t>Lisa</t>
  </si>
  <si>
    <t>Llambina</t>
  </si>
  <si>
    <t>Maparate</t>
  </si>
  <si>
    <t>Motta</t>
  </si>
  <si>
    <t>Paco</t>
  </si>
  <si>
    <t>Paiche</t>
  </si>
  <si>
    <t>Palometa</t>
  </si>
  <si>
    <t>Ractacara</t>
  </si>
  <si>
    <t>Sábalo</t>
  </si>
  <si>
    <t>Yahuarachi</t>
  </si>
  <si>
    <t>Yulilla</t>
  </si>
  <si>
    <t>Zúngaro</t>
  </si>
  <si>
    <t>Especies de Sierra</t>
  </si>
  <si>
    <t>Camarón de Rio</t>
  </si>
  <si>
    <t>Carachi</t>
  </si>
  <si>
    <t>Ispi</t>
  </si>
  <si>
    <t>Trucha</t>
  </si>
  <si>
    <t>Especies de Acuicultura</t>
  </si>
  <si>
    <t>Camarón de Malasia</t>
  </si>
  <si>
    <t>Carpa</t>
  </si>
  <si>
    <t>Pacotana</t>
  </si>
  <si>
    <t>Tilapia</t>
  </si>
  <si>
    <t>Acuicultura</t>
  </si>
  <si>
    <t>Amazonía</t>
  </si>
  <si>
    <t>Fuente: Direcciones Regionales de Producción (DIREPRO) y Empresas Acuícolas</t>
  </si>
  <si>
    <t>PERÚ: EXTRACCIÓN DE LA ESPECIE TRUCHA SEGÚN TIPO DE UTILIZACIÓN Y DEPARTAMENTO,  2020</t>
  </si>
  <si>
    <t>Tipo de  Utilización / Departamento</t>
  </si>
  <si>
    <t>Ancash</t>
  </si>
  <si>
    <t xml:space="preserve">Puno </t>
  </si>
  <si>
    <t xml:space="preserve">Nota:    Incluye información de la cosecha proveniente de la acuicultura continental y extracción natural. </t>
  </si>
  <si>
    <t>PERÚ: DESEMBARQUE DE ANCHOVETA PARA HARINA Y ACEITE POR MES, SEGÚN PUERTO,  2020</t>
  </si>
  <si>
    <t>Puerto</t>
  </si>
  <si>
    <t xml:space="preserve">Ene   </t>
  </si>
  <si>
    <t xml:space="preserve">Feb    </t>
  </si>
  <si>
    <t>Paita</t>
  </si>
  <si>
    <t>Supe</t>
  </si>
  <si>
    <t>Huacho</t>
  </si>
  <si>
    <t>Carquin</t>
  </si>
  <si>
    <t>Nota: Veda reproductiva en la zona norte y centro en los periodos de febrero a abril y de setiembre a octubre.</t>
  </si>
  <si>
    <t>Fuente : Empresas pesqueras.</t>
  </si>
  <si>
    <t>PERÚ: DESEMBARQUE DE OTRAS ESPECIES PARA HARINA Y ACEITE POR MES, SEGÚN PUERTO, 2020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</si>
  <si>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</si>
  <si>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</si>
  <si>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</si>
  <si>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</si>
  <si>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</si>
  <si>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</si>
  <si>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</si>
  <si>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</si>
  <si>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</si>
  <si>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</si>
  <si>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</si>
  <si>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Nota: Descartes de otras especies</t>
  </si>
  <si>
    <t>Fuente: Empresas pesqueras.</t>
  </si>
  <si>
    <t>Sep</t>
  </si>
  <si>
    <t>PERÚ: DESEMBARQUE DE RECURSOS HIDROBIOLÓGICOS PARA CURADO INDUSTRIAL POR MES, SEGÚN ESPECIE, 2020</t>
  </si>
  <si>
    <t>ESPECIE</t>
  </si>
  <si>
    <t>Samasa</t>
  </si>
  <si>
    <t>Algas</t>
  </si>
  <si>
    <t>Fuente: Empresas Pesqueras.</t>
  </si>
  <si>
    <t>PERÚ: DESEMBARQUE DE ANCHOVETA PARA CURADO POR MES SEGÚN PUERTO, 2020</t>
  </si>
  <si>
    <t>La Puntilla</t>
  </si>
  <si>
    <t>Otros puertos</t>
  </si>
  <si>
    <t>PERÚ: DESEMBARQUE DE TIBURON PARA CURADO POR MES SEGÚN PUERTO, 2020</t>
  </si>
  <si>
    <t>PERÚ: DESEMBARQUE DE SAMASA PARA CURADO POR MES SEGÚN PUERTO, 2018</t>
  </si>
  <si>
    <t>PERÚ: DESEMBARQUE DE ALGAS PARA CURADO POR MES SEGÚN PUERTO, 2020</t>
  </si>
  <si>
    <t>La Yerba</t>
  </si>
  <si>
    <t>Atenas</t>
  </si>
  <si>
    <t>Laguna grande</t>
  </si>
  <si>
    <t>Punta Caballa</t>
  </si>
  <si>
    <t>San Nicolás</t>
  </si>
  <si>
    <t>Yauca</t>
  </si>
  <si>
    <t>San Juan de Marcona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</si>
</sst>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"/>
    <numFmt numFmtId="165" formatCode="#,##0.000"/>
    <numFmt numFmtId="166" formatCode="_ * #,##0_ ;_ * \-#,##0_ ;_ * &quot;-&quot;??_ ;_ @_ "/>
    <numFmt numFmtId="167" formatCode="#,##0;[Red]#,##0"/>
    <numFmt numFmtId="168" formatCode="_(* #,##0.00_);_(* \(#,##0.00\);_(* &quot;-&quot;??_);_(@_)"/>
    <numFmt numFmtId="169" formatCode="0.0%"/>
    <numFmt numFmtId="170" formatCode="#,##0.0000000000000"/>
    <numFmt numFmtId="171" formatCode="#,##0.0000"/>
    <numFmt numFmtId="172" formatCode="0.0"/>
    <numFmt numFmtId="173" formatCode="#,##0.00000"/>
    <numFmt numFmtId="174" formatCode="_-* #,##0\ _€_-;\-* #,##0\ _€_-;_-* &quot;-&quot;??\ _€_-;_-@_-"/>
    <numFmt numFmtId="175" formatCode="_-* #,##0_-;\-* #,##0_-;_-* &quot;-&quot;??_-;_-@_-"/>
  </numFmts>
  <fonts count="8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rgb="FFA5A5A5"/>
      <name val="Arial"/>
      <family val="2"/>
    </font>
    <font>
      <b/>
      <sz val="10"/>
      <color rgb="FFA5A5A5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A5A5A5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A5A5A5"/>
      <name val="Arial"/>
      <family val="2"/>
    </font>
    <font>
      <sz val="11"/>
      <color rgb="FFA5A5A5"/>
      <name val="Arial"/>
      <family val="2"/>
    </font>
    <font>
      <sz val="11"/>
      <color rgb="FF993300"/>
      <name val="Arial"/>
      <family val="2"/>
    </font>
    <font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5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0"/>
      <color rgb="FFA5A5A5"/>
      <name val="Arial"/>
      <family val="2"/>
    </font>
    <font>
      <sz val="9"/>
      <color theme="1"/>
      <name val="Arial"/>
      <family val="2"/>
    </font>
    <font>
      <sz val="9"/>
      <color rgb="FFA5A5A5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993300"/>
      <name val="Arial"/>
      <family val="2"/>
    </font>
    <font>
      <sz val="10"/>
      <color rgb="FF993300"/>
      <name val="Calibri"/>
      <family val="2"/>
    </font>
    <font>
      <sz val="12"/>
      <color rgb="FF993300"/>
      <name val="Arial"/>
      <family val="2"/>
    </font>
    <font>
      <sz val="10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b/>
      <sz val="11"/>
      <color theme="1"/>
      <name val="Calibri"/>
      <family val="2"/>
    </font>
    <font>
      <sz val="12"/>
      <color theme="1"/>
      <name val="Book Antiqua"/>
      <family val="1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Calibri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</font>
    <font>
      <b/>
      <sz val="12"/>
      <color rgb="FF9933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vertAlign val="superscript"/>
      <sz val="12"/>
      <name val="Arial"/>
      <family val="2"/>
    </font>
    <font>
      <sz val="11"/>
      <color theme="3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A5A5A5"/>
      <name val="Arial"/>
      <family val="2"/>
    </font>
    <font>
      <b/>
      <sz val="9"/>
      <color rgb="FFA5A5A5"/>
      <name val="Calibri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12"/>
      <color rgb="FFD9D9D9"/>
      <name val="Arial"/>
      <family val="2"/>
    </font>
    <font>
      <sz val="10"/>
      <color rgb="FFD9D9D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BD4B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58" fillId="0" borderId="0" applyFont="0" applyFill="0" applyBorder="0" applyAlignment="0" applyProtection="0"/>
    <xf numFmtId="0" fontId="66" fillId="0" borderId="13"/>
  </cellStyleXfs>
  <cellXfs count="549">
    <xf numFmtId="0" fontId="0" fillId="0" borderId="0" xfId="0"/>
    <xf numFmtId="3" fontId="2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3" fontId="7" fillId="2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/>
    <xf numFmtId="4" fontId="12" fillId="0" borderId="0" xfId="0" applyNumberFormat="1" applyFont="1" applyAlignment="1">
      <alignment horizontal="right"/>
    </xf>
    <xf numFmtId="3" fontId="11" fillId="0" borderId="4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right"/>
    </xf>
    <xf numFmtId="4" fontId="14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21" fillId="0" borderId="0" xfId="0" applyNumberFormat="1" applyFont="1"/>
    <xf numFmtId="4" fontId="12" fillId="0" borderId="0" xfId="0" applyNumberFormat="1" applyFont="1"/>
    <xf numFmtId="3" fontId="22" fillId="0" borderId="0" xfId="0" applyNumberFormat="1" applyFont="1"/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4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/>
    <xf numFmtId="3" fontId="21" fillId="0" borderId="0" xfId="0" applyNumberFormat="1" applyFont="1" applyAlignment="1">
      <alignment horizontal="right"/>
    </xf>
    <xf numFmtId="4" fontId="25" fillId="0" borderId="0" xfId="0" applyNumberFormat="1" applyFont="1"/>
    <xf numFmtId="4" fontId="13" fillId="0" borderId="0" xfId="0" applyNumberFormat="1" applyFont="1"/>
    <xf numFmtId="3" fontId="27" fillId="0" borderId="0" xfId="0" applyNumberFormat="1" applyFont="1"/>
    <xf numFmtId="0" fontId="28" fillId="0" borderId="0" xfId="0" applyFont="1" applyAlignment="1">
      <alignment vertical="center"/>
    </xf>
    <xf numFmtId="4" fontId="29" fillId="0" borderId="0" xfId="0" applyNumberFormat="1" applyFont="1"/>
    <xf numFmtId="3" fontId="29" fillId="0" borderId="0" xfId="0" applyNumberFormat="1" applyFont="1"/>
    <xf numFmtId="0" fontId="30" fillId="0" borderId="0" xfId="0" applyFont="1" applyAlignment="1">
      <alignment vertical="center"/>
    </xf>
    <xf numFmtId="3" fontId="22" fillId="0" borderId="0" xfId="0" applyNumberFormat="1" applyFont="1" applyAlignment="1">
      <alignment horizontal="right"/>
    </xf>
    <xf numFmtId="4" fontId="22" fillId="0" borderId="0" xfId="0" applyNumberFormat="1" applyFont="1"/>
    <xf numFmtId="165" fontId="14" fillId="0" borderId="0" xfId="0" applyNumberFormat="1" applyFont="1"/>
    <xf numFmtId="4" fontId="11" fillId="0" borderId="0" xfId="0" applyNumberFormat="1" applyFont="1"/>
    <xf numFmtId="3" fontId="31" fillId="0" borderId="0" xfId="0" applyNumberFormat="1" applyFont="1"/>
    <xf numFmtId="0" fontId="17" fillId="0" borderId="0" xfId="0" applyFont="1"/>
    <xf numFmtId="3" fontId="6" fillId="0" borderId="0" xfId="0" applyNumberFormat="1" applyFont="1" applyAlignment="1">
      <alignment horizontal="right"/>
    </xf>
    <xf numFmtId="4" fontId="6" fillId="2" borderId="6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" fontId="17" fillId="0" borderId="0" xfId="0" applyNumberFormat="1" applyFont="1"/>
    <xf numFmtId="4" fontId="6" fillId="0" borderId="0" xfId="0" applyNumberFormat="1" applyFont="1"/>
    <xf numFmtId="3" fontId="31" fillId="0" borderId="0" xfId="0" applyNumberFormat="1" applyFont="1" applyAlignment="1">
      <alignment vertical="center"/>
    </xf>
    <xf numFmtId="3" fontId="6" fillId="0" borderId="4" xfId="0" applyNumberFormat="1" applyFont="1" applyBorder="1"/>
    <xf numFmtId="3" fontId="6" fillId="2" borderId="5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/>
    </xf>
    <xf numFmtId="3" fontId="33" fillId="0" borderId="0" xfId="0" applyNumberFormat="1" applyFont="1"/>
    <xf numFmtId="3" fontId="17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4" borderId="5" xfId="0" applyNumberFormat="1" applyFont="1" applyFill="1" applyBorder="1" applyAlignment="1">
      <alignment vertical="center"/>
    </xf>
    <xf numFmtId="3" fontId="17" fillId="0" borderId="0" xfId="0" applyNumberFormat="1" applyFont="1" applyAlignment="1">
      <alignment vertical="center"/>
    </xf>
    <xf numFmtId="167" fontId="11" fillId="0" borderId="0" xfId="0" applyNumberFormat="1" applyFont="1" applyAlignment="1">
      <alignment horizontal="right"/>
    </xf>
    <xf numFmtId="3" fontId="11" fillId="0" borderId="4" xfId="0" applyNumberFormat="1" applyFont="1" applyBorder="1" applyAlignment="1">
      <alignment horizontal="right"/>
    </xf>
    <xf numFmtId="168" fontId="11" fillId="0" borderId="0" xfId="0" applyNumberFormat="1" applyFont="1"/>
    <xf numFmtId="4" fontId="35" fillId="0" borderId="0" xfId="0" applyNumberFormat="1" applyFont="1"/>
    <xf numFmtId="3" fontId="35" fillId="0" borderId="0" xfId="0" applyNumberFormat="1" applyFont="1" applyAlignment="1">
      <alignment horizontal="right"/>
    </xf>
    <xf numFmtId="3" fontId="35" fillId="0" borderId="0" xfId="0" applyNumberFormat="1" applyFont="1"/>
    <xf numFmtId="3" fontId="36" fillId="0" borderId="0" xfId="0" applyNumberFormat="1" applyFont="1"/>
    <xf numFmtId="3" fontId="10" fillId="0" borderId="0" xfId="0" applyNumberFormat="1" applyFont="1" applyAlignment="1">
      <alignment horizontal="center"/>
    </xf>
    <xf numFmtId="3" fontId="39" fillId="0" borderId="0" xfId="0" applyNumberFormat="1" applyFont="1"/>
    <xf numFmtId="3" fontId="31" fillId="0" borderId="0" xfId="0" applyNumberFormat="1" applyFont="1" applyAlignment="1">
      <alignment horizontal="center" vertical="center"/>
    </xf>
    <xf numFmtId="3" fontId="7" fillId="0" borderId="4" xfId="0" applyNumberFormat="1" applyFont="1" applyBorder="1"/>
    <xf numFmtId="3" fontId="12" fillId="0" borderId="4" xfId="0" applyNumberFormat="1" applyFont="1" applyBorder="1"/>
    <xf numFmtId="3" fontId="42" fillId="0" borderId="0" xfId="0" applyNumberFormat="1" applyFont="1"/>
    <xf numFmtId="3" fontId="44" fillId="0" borderId="0" xfId="0" applyNumberFormat="1" applyFont="1"/>
    <xf numFmtId="3" fontId="17" fillId="0" borderId="0" xfId="0" applyNumberFormat="1" applyFont="1" applyAlignment="1">
      <alignment horizontal="left"/>
    </xf>
    <xf numFmtId="164" fontId="17" fillId="0" borderId="0" xfId="0" applyNumberFormat="1" applyFont="1"/>
    <xf numFmtId="169" fontId="17" fillId="0" borderId="0" xfId="0" applyNumberFormat="1" applyFont="1"/>
    <xf numFmtId="0" fontId="26" fillId="0" borderId="0" xfId="0" applyFont="1"/>
    <xf numFmtId="4" fontId="2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 applyAlignment="1">
      <alignment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7" fillId="0" borderId="4" xfId="0" applyNumberFormat="1" applyFont="1" applyBorder="1"/>
    <xf numFmtId="0" fontId="9" fillId="0" borderId="0" xfId="0" applyFont="1"/>
    <xf numFmtId="0" fontId="6" fillId="0" borderId="0" xfId="0" applyFont="1"/>
    <xf numFmtId="4" fontId="12" fillId="0" borderId="4" xfId="0" applyNumberFormat="1" applyFont="1" applyBorder="1"/>
    <xf numFmtId="0" fontId="11" fillId="0" borderId="0" xfId="0" applyFont="1"/>
    <xf numFmtId="4" fontId="7" fillId="2" borderId="5" xfId="0" applyNumberFormat="1" applyFont="1" applyFill="1" applyBorder="1"/>
    <xf numFmtId="39" fontId="36" fillId="0" borderId="4" xfId="0" applyNumberFormat="1" applyFont="1" applyBorder="1" applyAlignment="1">
      <alignment horizontal="left" vertical="center"/>
    </xf>
    <xf numFmtId="0" fontId="21" fillId="0" borderId="0" xfId="0" applyFont="1"/>
    <xf numFmtId="0" fontId="42" fillId="0" borderId="0" xfId="0" applyFont="1"/>
    <xf numFmtId="4" fontId="23" fillId="0" borderId="0" xfId="0" applyNumberFormat="1" applyFont="1"/>
    <xf numFmtId="0" fontId="39" fillId="0" borderId="0" xfId="0" applyFont="1"/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/>
    <xf numFmtId="164" fontId="11" fillId="0" borderId="0" xfId="0" applyNumberFormat="1" applyFont="1"/>
    <xf numFmtId="0" fontId="37" fillId="0" borderId="0" xfId="0" applyFont="1"/>
    <xf numFmtId="4" fontId="11" fillId="0" borderId="4" xfId="0" applyNumberFormat="1" applyFont="1" applyBorder="1"/>
    <xf numFmtId="170" fontId="11" fillId="0" borderId="0" xfId="0" applyNumberFormat="1" applyFont="1"/>
    <xf numFmtId="0" fontId="21" fillId="0" borderId="0" xfId="0" applyFont="1" applyAlignment="1">
      <alignment horizontal="left"/>
    </xf>
    <xf numFmtId="4" fontId="26" fillId="0" borderId="0" xfId="0" applyNumberFormat="1" applyFont="1"/>
    <xf numFmtId="4" fontId="17" fillId="0" borderId="0" xfId="0" applyNumberFormat="1" applyFont="1" applyAlignment="1">
      <alignment horizontal="right"/>
    </xf>
    <xf numFmtId="4" fontId="35" fillId="0" borderId="0" xfId="0" applyNumberFormat="1" applyFont="1" applyAlignment="1">
      <alignment horizontal="right"/>
    </xf>
    <xf numFmtId="164" fontId="21" fillId="0" borderId="0" xfId="0" applyNumberFormat="1" applyFont="1"/>
    <xf numFmtId="164" fontId="2" fillId="0" borderId="0" xfId="0" applyNumberFormat="1" applyFont="1"/>
    <xf numFmtId="164" fontId="7" fillId="2" borderId="11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vertical="center"/>
    </xf>
    <xf numFmtId="164" fontId="7" fillId="0" borderId="0" xfId="0" applyNumberFormat="1" applyFont="1"/>
    <xf numFmtId="4" fontId="21" fillId="0" borderId="0" xfId="0" applyNumberFormat="1" applyFont="1" applyAlignment="1">
      <alignment horizontal="right"/>
    </xf>
    <xf numFmtId="164" fontId="23" fillId="0" borderId="0" xfId="0" applyNumberFormat="1" applyFont="1"/>
    <xf numFmtId="164" fontId="26" fillId="0" borderId="0" xfId="0" applyNumberFormat="1" applyFont="1"/>
    <xf numFmtId="0" fontId="2" fillId="0" borderId="0" xfId="0" applyFont="1"/>
    <xf numFmtId="171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12" fillId="0" borderId="4" xfId="0" applyFont="1" applyBorder="1"/>
    <xf numFmtId="172" fontId="11" fillId="0" borderId="0" xfId="0" applyNumberFormat="1" applyFont="1"/>
    <xf numFmtId="0" fontId="23" fillId="0" borderId="0" xfId="0" applyFont="1"/>
    <xf numFmtId="0" fontId="47" fillId="0" borderId="0" xfId="0" applyFont="1"/>
    <xf numFmtId="0" fontId="43" fillId="0" borderId="0" xfId="0" applyFont="1"/>
    <xf numFmtId="3" fontId="43" fillId="0" borderId="0" xfId="0" applyNumberFormat="1" applyFont="1"/>
    <xf numFmtId="0" fontId="48" fillId="0" borderId="0" xfId="0" applyFont="1"/>
    <xf numFmtId="4" fontId="43" fillId="0" borderId="0" xfId="0" applyNumberFormat="1" applyFont="1"/>
    <xf numFmtId="4" fontId="42" fillId="0" borderId="0" xfId="0" applyNumberFormat="1" applyFont="1"/>
    <xf numFmtId="0" fontId="4" fillId="0" borderId="0" xfId="0" applyFont="1"/>
    <xf numFmtId="3" fontId="2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/>
    </xf>
    <xf numFmtId="165" fontId="13" fillId="0" borderId="0" xfId="0" applyNumberFormat="1" applyFont="1"/>
    <xf numFmtId="173" fontId="13" fillId="0" borderId="0" xfId="0" applyNumberFormat="1" applyFont="1"/>
    <xf numFmtId="3" fontId="50" fillId="0" borderId="0" xfId="0" applyNumberFormat="1" applyFont="1"/>
    <xf numFmtId="0" fontId="25" fillId="0" borderId="0" xfId="0" applyFont="1"/>
    <xf numFmtId="0" fontId="51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0" applyFont="1"/>
    <xf numFmtId="0" fontId="34" fillId="0" borderId="0" xfId="0" applyFont="1"/>
    <xf numFmtId="10" fontId="51" fillId="0" borderId="0" xfId="0" applyNumberFormat="1" applyFont="1"/>
    <xf numFmtId="0" fontId="44" fillId="0" borderId="0" xfId="0" applyFont="1"/>
    <xf numFmtId="0" fontId="10" fillId="0" borderId="0" xfId="0" applyFont="1"/>
    <xf numFmtId="0" fontId="56" fillId="0" borderId="0" xfId="0" applyFont="1"/>
    <xf numFmtId="0" fontId="21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3" fontId="37" fillId="0" borderId="0" xfId="0" applyNumberFormat="1" applyFont="1"/>
    <xf numFmtId="1" fontId="37" fillId="0" borderId="0" xfId="0" applyNumberFormat="1" applyFont="1"/>
    <xf numFmtId="3" fontId="18" fillId="8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2" borderId="12" xfId="0" applyNumberFormat="1" applyFont="1" applyFill="1" applyBorder="1"/>
    <xf numFmtId="3" fontId="7" fillId="0" borderId="5" xfId="0" applyNumberFormat="1" applyFont="1" applyBorder="1"/>
    <xf numFmtId="3" fontId="7" fillId="0" borderId="8" xfId="0" applyNumberFormat="1" applyFont="1" applyBorder="1"/>
    <xf numFmtId="3" fontId="6" fillId="0" borderId="9" xfId="0" applyNumberFormat="1" applyFont="1" applyBorder="1"/>
    <xf numFmtId="3" fontId="7" fillId="2" borderId="1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vertical="center"/>
    </xf>
    <xf numFmtId="3" fontId="12" fillId="0" borderId="5" xfId="0" applyNumberFormat="1" applyFont="1" applyBorder="1"/>
    <xf numFmtId="3" fontId="7" fillId="2" borderId="1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vertical="center"/>
    </xf>
    <xf numFmtId="4" fontId="13" fillId="3" borderId="13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12" fillId="0" borderId="15" xfId="0" applyNumberFormat="1" applyFont="1" applyBorder="1"/>
    <xf numFmtId="3" fontId="12" fillId="0" borderId="10" xfId="0" applyNumberFormat="1" applyFont="1" applyBorder="1"/>
    <xf numFmtId="3" fontId="12" fillId="0" borderId="10" xfId="0" applyNumberFormat="1" applyFont="1" applyBorder="1" applyAlignment="1">
      <alignment horizontal="right"/>
    </xf>
    <xf numFmtId="3" fontId="21" fillId="0" borderId="16" xfId="0" applyNumberFormat="1" applyFont="1" applyBorder="1"/>
    <xf numFmtId="3" fontId="6" fillId="0" borderId="5" xfId="0" applyNumberFormat="1" applyFont="1" applyBorder="1"/>
    <xf numFmtId="3" fontId="6" fillId="0" borderId="8" xfId="0" applyNumberFormat="1" applyFont="1" applyBorder="1"/>
    <xf numFmtId="3" fontId="6" fillId="2" borderId="13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right" vertical="center"/>
    </xf>
    <xf numFmtId="3" fontId="11" fillId="0" borderId="5" xfId="0" applyNumberFormat="1" applyFont="1" applyBorder="1"/>
    <xf numFmtId="3" fontId="11" fillId="3" borderId="13" xfId="0" applyNumberFormat="1" applyFont="1" applyFill="1" applyBorder="1" applyAlignment="1">
      <alignment horizontal="right"/>
    </xf>
    <xf numFmtId="3" fontId="6" fillId="4" borderId="13" xfId="0" applyNumberFormat="1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vertical="center"/>
    </xf>
    <xf numFmtId="3" fontId="33" fillId="5" borderId="13" xfId="0" applyNumberFormat="1" applyFont="1" applyFill="1" applyBorder="1"/>
    <xf numFmtId="3" fontId="11" fillId="0" borderId="15" xfId="0" applyNumberFormat="1" applyFont="1" applyBorder="1"/>
    <xf numFmtId="3" fontId="11" fillId="0" borderId="10" xfId="0" applyNumberFormat="1" applyFont="1" applyBorder="1"/>
    <xf numFmtId="4" fontId="11" fillId="0" borderId="10" xfId="0" applyNumberFormat="1" applyFont="1" applyBorder="1"/>
    <xf numFmtId="3" fontId="11" fillId="0" borderId="16" xfId="0" applyNumberFormat="1" applyFont="1" applyBorder="1"/>
    <xf numFmtId="3" fontId="37" fillId="3" borderId="13" xfId="0" applyNumberFormat="1" applyFont="1" applyFill="1" applyBorder="1"/>
    <xf numFmtId="3" fontId="38" fillId="3" borderId="13" xfId="0" applyNumberFormat="1" applyFont="1" applyFill="1" applyBorder="1"/>
    <xf numFmtId="3" fontId="40" fillId="3" borderId="13" xfId="0" applyNumberFormat="1" applyFont="1" applyFill="1" applyBorder="1"/>
    <xf numFmtId="3" fontId="7" fillId="2" borderId="4" xfId="0" applyNumberFormat="1" applyFont="1" applyFill="1" applyBorder="1"/>
    <xf numFmtId="3" fontId="35" fillId="3" borderId="13" xfId="0" applyNumberFormat="1" applyFont="1" applyFill="1" applyBorder="1"/>
    <xf numFmtId="3" fontId="12" fillId="0" borderId="16" xfId="0" applyNumberFormat="1" applyFont="1" applyBorder="1"/>
    <xf numFmtId="3" fontId="43" fillId="3" borderId="13" xfId="0" applyNumberFormat="1" applyFont="1" applyFill="1" applyBorder="1"/>
    <xf numFmtId="0" fontId="37" fillId="3" borderId="13" xfId="0" applyFont="1" applyFill="1" applyBorder="1"/>
    <xf numFmtId="4" fontId="7" fillId="2" borderId="14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/>
    <xf numFmtId="3" fontId="7" fillId="2" borderId="13" xfId="0" applyNumberFormat="1" applyFont="1" applyFill="1" applyBorder="1" applyAlignment="1">
      <alignment horizontal="right"/>
    </xf>
    <xf numFmtId="4" fontId="7" fillId="2" borderId="4" xfId="0" applyNumberFormat="1" applyFont="1" applyFill="1" applyBorder="1"/>
    <xf numFmtId="4" fontId="12" fillId="0" borderId="5" xfId="0" applyNumberFormat="1" applyFont="1" applyBorder="1"/>
    <xf numFmtId="4" fontId="7" fillId="2" borderId="13" xfId="0" applyNumberFormat="1" applyFont="1" applyFill="1" applyBorder="1"/>
    <xf numFmtId="1" fontId="33" fillId="3" borderId="13" xfId="0" applyNumberFormat="1" applyFont="1" applyFill="1" applyBorder="1"/>
    <xf numFmtId="4" fontId="12" fillId="0" borderId="15" xfId="0" applyNumberFormat="1" applyFont="1" applyBorder="1"/>
    <xf numFmtId="4" fontId="12" fillId="0" borderId="10" xfId="0" applyNumberFormat="1" applyFont="1" applyBorder="1"/>
    <xf numFmtId="4" fontId="12" fillId="0" borderId="10" xfId="0" applyNumberFormat="1" applyFont="1" applyBorder="1" applyAlignment="1">
      <alignment horizontal="right"/>
    </xf>
    <xf numFmtId="4" fontId="12" fillId="0" borderId="16" xfId="0" applyNumberFormat="1" applyFont="1" applyBorder="1"/>
    <xf numFmtId="3" fontId="21" fillId="0" borderId="15" xfId="0" applyNumberFormat="1" applyFont="1" applyBorder="1"/>
    <xf numFmtId="3" fontId="21" fillId="0" borderId="10" xfId="0" applyNumberFormat="1" applyFont="1" applyBorder="1"/>
    <xf numFmtId="3" fontId="21" fillId="0" borderId="10" xfId="0" applyNumberFormat="1" applyFont="1" applyBorder="1" applyAlignment="1">
      <alignment horizontal="right"/>
    </xf>
    <xf numFmtId="3" fontId="21" fillId="3" borderId="13" xfId="0" applyNumberFormat="1" applyFont="1" applyFill="1" applyBorder="1"/>
    <xf numFmtId="3" fontId="2" fillId="3" borderId="13" xfId="0" applyNumberFormat="1" applyFont="1" applyFill="1" applyBorder="1"/>
    <xf numFmtId="4" fontId="21" fillId="3" borderId="13" xfId="0" applyNumberFormat="1" applyFont="1" applyFill="1" applyBorder="1"/>
    <xf numFmtId="4" fontId="2" fillId="3" borderId="13" xfId="0" applyNumberFormat="1" applyFont="1" applyFill="1" applyBorder="1"/>
    <xf numFmtId="164" fontId="2" fillId="3" borderId="13" xfId="0" applyNumberFormat="1" applyFont="1" applyFill="1" applyBorder="1"/>
    <xf numFmtId="164" fontId="21" fillId="3" borderId="13" xfId="0" applyNumberFormat="1" applyFont="1" applyFill="1" applyBorder="1"/>
    <xf numFmtId="0" fontId="12" fillId="0" borderId="5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16" xfId="0" applyFont="1" applyBorder="1"/>
    <xf numFmtId="0" fontId="52" fillId="3" borderId="13" xfId="0" applyFont="1" applyFill="1" applyBorder="1"/>
    <xf numFmtId="0" fontId="38" fillId="3" borderId="13" xfId="0" applyFont="1" applyFill="1" applyBorder="1"/>
    <xf numFmtId="0" fontId="52" fillId="3" borderId="13" xfId="0" applyFont="1" applyFill="1" applyBorder="1" applyAlignment="1">
      <alignment vertical="center"/>
    </xf>
    <xf numFmtId="0" fontId="40" fillId="3" borderId="13" xfId="0" applyFont="1" applyFill="1" applyBorder="1" applyAlignment="1">
      <alignment vertical="center"/>
    </xf>
    <xf numFmtId="0" fontId="40" fillId="3" borderId="13" xfId="0" applyFont="1" applyFill="1" applyBorder="1"/>
    <xf numFmtId="0" fontId="55" fillId="3" borderId="13" xfId="0" applyFont="1" applyFill="1" applyBorder="1"/>
    <xf numFmtId="0" fontId="35" fillId="3" borderId="13" xfId="0" applyFont="1" applyFill="1" applyBorder="1"/>
    <xf numFmtId="0" fontId="37" fillId="3" borderId="13" xfId="0" applyFont="1" applyFill="1" applyBorder="1" applyAlignment="1">
      <alignment horizontal="left"/>
    </xf>
    <xf numFmtId="0" fontId="22" fillId="3" borderId="13" xfId="0" applyFont="1" applyFill="1" applyBorder="1"/>
    <xf numFmtId="0" fontId="4" fillId="3" borderId="13" xfId="0" applyFont="1" applyFill="1" applyBorder="1"/>
    <xf numFmtId="0" fontId="24" fillId="3" borderId="13" xfId="0" applyFont="1" applyFill="1" applyBorder="1"/>
    <xf numFmtId="0" fontId="43" fillId="3" borderId="13" xfId="0" applyFont="1" applyFill="1" applyBorder="1"/>
    <xf numFmtId="0" fontId="10" fillId="3" borderId="13" xfId="0" applyFont="1" applyFill="1" applyBorder="1"/>
    <xf numFmtId="0" fontId="42" fillId="3" borderId="13" xfId="0" applyFont="1" applyFill="1" applyBorder="1"/>
    <xf numFmtId="0" fontId="18" fillId="3" borderId="13" xfId="0" applyFont="1" applyFill="1" applyBorder="1"/>
    <xf numFmtId="0" fontId="26" fillId="3" borderId="13" xfId="0" applyFont="1" applyFill="1" applyBorder="1"/>
    <xf numFmtId="3" fontId="11" fillId="8" borderId="0" xfId="0" applyNumberFormat="1" applyFont="1" applyFill="1" applyAlignment="1">
      <alignment horizontal="right"/>
    </xf>
    <xf numFmtId="1" fontId="11" fillId="8" borderId="0" xfId="0" applyNumberFormat="1" applyFont="1" applyFill="1" applyAlignment="1">
      <alignment horizontal="right"/>
    </xf>
    <xf numFmtId="3" fontId="12" fillId="8" borderId="0" xfId="0" applyNumberFormat="1" applyFont="1" applyFill="1" applyAlignment="1">
      <alignment horizontal="right"/>
    </xf>
    <xf numFmtId="1" fontId="33" fillId="8" borderId="0" xfId="0" applyNumberFormat="1" applyFont="1" applyFill="1"/>
    <xf numFmtId="3" fontId="57" fillId="8" borderId="0" xfId="0" applyNumberFormat="1" applyFont="1" applyFill="1" applyAlignment="1">
      <alignment horizontal="right"/>
    </xf>
    <xf numFmtId="3" fontId="12" fillId="0" borderId="5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12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2" fillId="8" borderId="0" xfId="0" applyNumberFormat="1" applyFont="1" applyFill="1" applyAlignment="1">
      <alignment vertical="center"/>
    </xf>
    <xf numFmtId="3" fontId="14" fillId="7" borderId="13" xfId="0" applyNumberFormat="1" applyFont="1" applyFill="1" applyBorder="1" applyAlignment="1">
      <alignment vertical="center"/>
    </xf>
    <xf numFmtId="3" fontId="14" fillId="8" borderId="0" xfId="0" applyNumberFormat="1" applyFont="1" applyFill="1" applyAlignment="1">
      <alignment vertical="center"/>
    </xf>
    <xf numFmtId="4" fontId="14" fillId="8" borderId="0" xfId="0" applyNumberFormat="1" applyFont="1" applyFill="1" applyAlignment="1">
      <alignment vertical="center"/>
    </xf>
    <xf numFmtId="3" fontId="17" fillId="8" borderId="0" xfId="0" applyNumberFormat="1" applyFont="1" applyFill="1" applyAlignment="1">
      <alignment vertical="center"/>
    </xf>
    <xf numFmtId="3" fontId="11" fillId="6" borderId="1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3" fontId="12" fillId="0" borderId="13" xfId="0" applyNumberFormat="1" applyFont="1" applyBorder="1" applyAlignment="1">
      <alignment horizontal="right" vertical="center"/>
    </xf>
    <xf numFmtId="174" fontId="12" fillId="0" borderId="0" xfId="0" applyNumberFormat="1" applyFont="1" applyAlignment="1">
      <alignment horizontal="right" vertical="center"/>
    </xf>
    <xf numFmtId="174" fontId="11" fillId="0" borderId="0" xfId="0" applyNumberFormat="1" applyFont="1" applyAlignment="1">
      <alignment horizontal="right" vertical="center"/>
    </xf>
    <xf numFmtId="3" fontId="19" fillId="8" borderId="0" xfId="0" applyNumberFormat="1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2" fillId="6" borderId="13" xfId="0" applyNumberFormat="1" applyFont="1" applyFill="1" applyBorder="1" applyAlignment="1">
      <alignment vertical="center"/>
    </xf>
    <xf numFmtId="3" fontId="11" fillId="8" borderId="0" xfId="0" applyNumberFormat="1" applyFont="1" applyFill="1" applyAlignment="1">
      <alignment vertical="center"/>
    </xf>
    <xf numFmtId="4" fontId="60" fillId="0" borderId="0" xfId="0" applyNumberFormat="1" applyFont="1"/>
    <xf numFmtId="3" fontId="60" fillId="0" borderId="0" xfId="0" applyNumberFormat="1" applyFont="1" applyAlignment="1">
      <alignment horizontal="right"/>
    </xf>
    <xf numFmtId="3" fontId="7" fillId="0" borderId="10" xfId="0" applyNumberFormat="1" applyFont="1" applyBorder="1"/>
    <xf numFmtId="4" fontId="39" fillId="0" borderId="0" xfId="0" applyNumberFormat="1" applyFont="1"/>
    <xf numFmtId="10" fontId="39" fillId="0" borderId="0" xfId="0" applyNumberFormat="1" applyFont="1"/>
    <xf numFmtId="3" fontId="39" fillId="3" borderId="13" xfId="0" applyNumberFormat="1" applyFont="1" applyFill="1" applyBorder="1"/>
    <xf numFmtId="3" fontId="26" fillId="3" borderId="13" xfId="0" applyNumberFormat="1" applyFont="1" applyFill="1" applyBorder="1"/>
    <xf numFmtId="164" fontId="26" fillId="3" borderId="13" xfId="0" applyNumberFormat="1" applyFont="1" applyFill="1" applyBorder="1"/>
    <xf numFmtId="10" fontId="39" fillId="3" borderId="13" xfId="0" applyNumberFormat="1" applyFont="1" applyFill="1" applyBorder="1"/>
    <xf numFmtId="4" fontId="26" fillId="3" borderId="13" xfId="0" applyNumberFormat="1" applyFont="1" applyFill="1" applyBorder="1"/>
    <xf numFmtId="164" fontId="39" fillId="3" borderId="13" xfId="0" applyNumberFormat="1" applyFont="1" applyFill="1" applyBorder="1"/>
    <xf numFmtId="43" fontId="11" fillId="0" borderId="0" xfId="1" applyFont="1" applyAlignment="1">
      <alignment horizontal="right"/>
    </xf>
    <xf numFmtId="175" fontId="11" fillId="0" borderId="0" xfId="1" applyNumberFormat="1" applyFont="1" applyAlignment="1">
      <alignment horizontal="right"/>
    </xf>
    <xf numFmtId="43" fontId="6" fillId="0" borderId="0" xfId="1" applyFont="1" applyAlignment="1">
      <alignment horizontal="right"/>
    </xf>
    <xf numFmtId="175" fontId="21" fillId="0" borderId="0" xfId="1" applyNumberFormat="1" applyFont="1"/>
    <xf numFmtId="175" fontId="11" fillId="0" borderId="0" xfId="1" applyNumberFormat="1" applyFont="1"/>
    <xf numFmtId="175" fontId="12" fillId="0" borderId="10" xfId="1" applyNumberFormat="1" applyFont="1" applyBorder="1"/>
    <xf numFmtId="175" fontId="23" fillId="0" borderId="0" xfId="1" applyNumberFormat="1" applyFont="1"/>
    <xf numFmtId="175" fontId="0" fillId="0" borderId="0" xfId="1" applyNumberFormat="1" applyFont="1"/>
    <xf numFmtId="175" fontId="0" fillId="0" borderId="0" xfId="1" applyNumberFormat="1" applyFont="1" applyAlignment="1"/>
    <xf numFmtId="3" fontId="12" fillId="9" borderId="5" xfId="0" applyNumberFormat="1" applyFont="1" applyFill="1" applyBorder="1"/>
    <xf numFmtId="3" fontId="12" fillId="9" borderId="0" xfId="0" applyNumberFormat="1" applyFont="1" applyFill="1"/>
    <xf numFmtId="3" fontId="12" fillId="9" borderId="0" xfId="0" applyNumberFormat="1" applyFont="1" applyFill="1" applyAlignment="1">
      <alignment horizontal="right"/>
    </xf>
    <xf numFmtId="3" fontId="12" fillId="9" borderId="4" xfId="0" applyNumberFormat="1" applyFont="1" applyFill="1" applyBorder="1"/>
    <xf numFmtId="3" fontId="57" fillId="9" borderId="0" xfId="0" applyNumberFormat="1" applyFont="1" applyFill="1" applyAlignment="1">
      <alignment horizontal="right"/>
    </xf>
    <xf numFmtId="4" fontId="12" fillId="9" borderId="0" xfId="0" applyNumberFormat="1" applyFont="1" applyFill="1"/>
    <xf numFmtId="0" fontId="46" fillId="9" borderId="0" xfId="0" applyFont="1" applyFill="1"/>
    <xf numFmtId="3" fontId="7" fillId="2" borderId="18" xfId="0" applyNumberFormat="1" applyFont="1" applyFill="1" applyBorder="1" applyAlignment="1">
      <alignment horizontal="right"/>
    </xf>
    <xf numFmtId="164" fontId="61" fillId="10" borderId="0" xfId="0" applyNumberFormat="1" applyFont="1" applyFill="1"/>
    <xf numFmtId="0" fontId="62" fillId="0" borderId="0" xfId="0" applyFont="1"/>
    <xf numFmtId="0" fontId="63" fillId="0" borderId="0" xfId="0" applyFont="1"/>
    <xf numFmtId="0" fontId="64" fillId="3" borderId="13" xfId="0" applyFont="1" applyFill="1" applyBorder="1" applyAlignment="1">
      <alignment horizontal="left"/>
    </xf>
    <xf numFmtId="3" fontId="64" fillId="3" borderId="13" xfId="0" applyNumberFormat="1" applyFont="1" applyFill="1" applyBorder="1"/>
    <xf numFmtId="0" fontId="63" fillId="3" borderId="13" xfId="0" applyFont="1" applyFill="1" applyBorder="1"/>
    <xf numFmtId="0" fontId="65" fillId="0" borderId="0" xfId="0" applyFont="1"/>
    <xf numFmtId="0" fontId="65" fillId="3" borderId="13" xfId="0" applyFont="1" applyFill="1" applyBorder="1"/>
    <xf numFmtId="3" fontId="12" fillId="0" borderId="13" xfId="2" applyNumberFormat="1" applyFont="1" applyAlignment="1">
      <alignment horizontal="right"/>
    </xf>
    <xf numFmtId="175" fontId="39" fillId="0" borderId="0" xfId="1" applyNumberFormat="1" applyFont="1"/>
    <xf numFmtId="3" fontId="67" fillId="0" borderId="0" xfId="0" applyNumberFormat="1" applyFont="1" applyAlignment="1">
      <alignment horizontal="center"/>
    </xf>
    <xf numFmtId="3" fontId="6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3" fillId="11" borderId="0" xfId="0" applyNumberFormat="1" applyFont="1" applyFill="1" applyAlignment="1">
      <alignment horizontal="left"/>
    </xf>
    <xf numFmtId="3" fontId="23" fillId="11" borderId="0" xfId="0" applyNumberFormat="1" applyFont="1" applyFill="1"/>
    <xf numFmtId="3" fontId="11" fillId="0" borderId="0" xfId="1" applyNumberFormat="1" applyFont="1" applyAlignment="1">
      <alignment horizontal="right"/>
    </xf>
    <xf numFmtId="3" fontId="12" fillId="13" borderId="5" xfId="0" applyNumberFormat="1" applyFont="1" applyFill="1" applyBorder="1" applyAlignment="1">
      <alignment vertical="center"/>
    </xf>
    <xf numFmtId="3" fontId="12" fillId="13" borderId="0" xfId="0" applyNumberFormat="1" applyFont="1" applyFill="1" applyAlignment="1">
      <alignment vertical="center"/>
    </xf>
    <xf numFmtId="3" fontId="7" fillId="13" borderId="0" xfId="0" applyNumberFormat="1" applyFont="1" applyFill="1" applyAlignment="1">
      <alignment vertical="center"/>
    </xf>
    <xf numFmtId="3" fontId="7" fillId="13" borderId="0" xfId="0" applyNumberFormat="1" applyFont="1" applyFill="1" applyAlignment="1">
      <alignment horizontal="right" vertical="center"/>
    </xf>
    <xf numFmtId="3" fontId="11" fillId="13" borderId="4" xfId="0" applyNumberFormat="1" applyFont="1" applyFill="1" applyBorder="1" applyAlignment="1">
      <alignment vertical="center"/>
    </xf>
    <xf numFmtId="3" fontId="11" fillId="13" borderId="0" xfId="0" applyNumberFormat="1" applyFont="1" applyFill="1" applyAlignment="1">
      <alignment vertical="center"/>
    </xf>
    <xf numFmtId="3" fontId="7" fillId="13" borderId="13" xfId="0" applyNumberFormat="1" applyFont="1" applyFill="1" applyBorder="1" applyAlignment="1">
      <alignment horizontal="right" vertical="center"/>
    </xf>
    <xf numFmtId="3" fontId="7" fillId="14" borderId="5" xfId="0" applyNumberFormat="1" applyFont="1" applyFill="1" applyBorder="1" applyAlignment="1">
      <alignment vertical="center"/>
    </xf>
    <xf numFmtId="3" fontId="7" fillId="14" borderId="13" xfId="0" applyNumberFormat="1" applyFont="1" applyFill="1" applyBorder="1" applyAlignment="1">
      <alignment vertical="center"/>
    </xf>
    <xf numFmtId="3" fontId="6" fillId="14" borderId="4" xfId="0" applyNumberFormat="1" applyFont="1" applyFill="1" applyBorder="1" applyAlignment="1">
      <alignment vertical="center"/>
    </xf>
    <xf numFmtId="3" fontId="17" fillId="8" borderId="0" xfId="0" applyNumberFormat="1" applyFont="1" applyFill="1"/>
    <xf numFmtId="0" fontId="17" fillId="8" borderId="0" xfId="0" applyFont="1" applyFill="1"/>
    <xf numFmtId="3" fontId="31" fillId="8" borderId="0" xfId="0" applyNumberFormat="1" applyFont="1" applyFill="1"/>
    <xf numFmtId="0" fontId="32" fillId="8" borderId="0" xfId="0" applyFont="1" applyFill="1"/>
    <xf numFmtId="4" fontId="17" fillId="8" borderId="0" xfId="0" applyNumberFormat="1" applyFont="1" applyFill="1"/>
    <xf numFmtId="1" fontId="17" fillId="8" borderId="0" xfId="0" applyNumberFormat="1" applyFont="1" applyFill="1"/>
    <xf numFmtId="0" fontId="17" fillId="6" borderId="13" xfId="0" applyFont="1" applyFill="1" applyBorder="1"/>
    <xf numFmtId="4" fontId="17" fillId="6" borderId="13" xfId="0" applyNumberFormat="1" applyFont="1" applyFill="1" applyBorder="1"/>
    <xf numFmtId="4" fontId="17" fillId="8" borderId="0" xfId="0" applyNumberFormat="1" applyFont="1" applyFill="1" applyAlignment="1">
      <alignment vertical="center"/>
    </xf>
    <xf numFmtId="0" fontId="0" fillId="8" borderId="0" xfId="0" applyFill="1"/>
    <xf numFmtId="3" fontId="11" fillId="6" borderId="13" xfId="0" applyNumberFormat="1" applyFont="1" applyFill="1" applyBorder="1" applyAlignment="1">
      <alignment horizontal="right"/>
    </xf>
    <xf numFmtId="3" fontId="6" fillId="13" borderId="5" xfId="0" applyNumberFormat="1" applyFont="1" applyFill="1" applyBorder="1"/>
    <xf numFmtId="3" fontId="6" fillId="13" borderId="0" xfId="0" applyNumberFormat="1" applyFont="1" applyFill="1"/>
    <xf numFmtId="3" fontId="6" fillId="13" borderId="0" xfId="0" applyNumberFormat="1" applyFont="1" applyFill="1" applyAlignment="1">
      <alignment horizontal="right"/>
    </xf>
    <xf numFmtId="3" fontId="6" fillId="13" borderId="4" xfId="0" applyNumberFormat="1" applyFont="1" applyFill="1" applyBorder="1"/>
    <xf numFmtId="3" fontId="6" fillId="13" borderId="5" xfId="0" applyNumberFormat="1" applyFont="1" applyFill="1" applyBorder="1" applyAlignment="1">
      <alignment vertical="center"/>
    </xf>
    <xf numFmtId="3" fontId="6" fillId="13" borderId="0" xfId="0" applyNumberFormat="1" applyFont="1" applyFill="1" applyAlignment="1">
      <alignment vertical="center"/>
    </xf>
    <xf numFmtId="3" fontId="6" fillId="13" borderId="0" xfId="0" applyNumberFormat="1" applyFont="1" applyFill="1" applyAlignment="1">
      <alignment vertical="center" wrapText="1"/>
    </xf>
    <xf numFmtId="3" fontId="6" fillId="13" borderId="0" xfId="0" applyNumberFormat="1" applyFont="1" applyFill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0" fontId="17" fillId="8" borderId="0" xfId="0" applyFont="1" applyFill="1" applyAlignment="1">
      <alignment vertical="center"/>
    </xf>
    <xf numFmtId="175" fontId="11" fillId="13" borderId="0" xfId="1" applyNumberFormat="1" applyFont="1" applyFill="1" applyAlignment="1">
      <alignment horizontal="right"/>
    </xf>
    <xf numFmtId="3" fontId="35" fillId="3" borderId="13" xfId="0" applyNumberFormat="1" applyFont="1" applyFill="1" applyBorder="1" applyAlignment="1">
      <alignment vertical="center"/>
    </xf>
    <xf numFmtId="3" fontId="70" fillId="2" borderId="11" xfId="0" applyNumberFormat="1" applyFont="1" applyFill="1" applyBorder="1" applyAlignment="1">
      <alignment horizontal="center" vertical="center"/>
    </xf>
    <xf numFmtId="3" fontId="70" fillId="2" borderId="2" xfId="0" applyNumberFormat="1" applyFont="1" applyFill="1" applyBorder="1" applyAlignment="1">
      <alignment horizontal="center" vertical="center"/>
    </xf>
    <xf numFmtId="3" fontId="70" fillId="0" borderId="5" xfId="0" applyNumberFormat="1" applyFont="1" applyBorder="1"/>
    <xf numFmtId="3" fontId="70" fillId="0" borderId="0" xfId="0" applyNumberFormat="1" applyFont="1"/>
    <xf numFmtId="175" fontId="70" fillId="0" borderId="0" xfId="1" applyNumberFormat="1" applyFont="1"/>
    <xf numFmtId="3" fontId="70" fillId="0" borderId="4" xfId="0" applyNumberFormat="1" applyFont="1" applyBorder="1"/>
    <xf numFmtId="3" fontId="70" fillId="2" borderId="4" xfId="0" applyNumberFormat="1" applyFont="1" applyFill="1" applyBorder="1"/>
    <xf numFmtId="3" fontId="1" fillId="0" borderId="0" xfId="0" applyNumberFormat="1" applyFont="1"/>
    <xf numFmtId="175" fontId="1" fillId="0" borderId="0" xfId="1" applyNumberFormat="1" applyFont="1"/>
    <xf numFmtId="3" fontId="69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8" borderId="0" xfId="0" applyNumberFormat="1" applyFont="1" applyFill="1" applyAlignment="1">
      <alignment horizontal="right"/>
    </xf>
    <xf numFmtId="3" fontId="72" fillId="0" borderId="0" xfId="0" applyNumberFormat="1" applyFont="1"/>
    <xf numFmtId="175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69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75" fontId="1" fillId="0" borderId="0" xfId="1" applyNumberFormat="1" applyFont="1" applyAlignment="1">
      <alignment horizontal="right" vertical="center"/>
    </xf>
    <xf numFmtId="3" fontId="1" fillId="0" borderId="5" xfId="0" applyNumberFormat="1" applyFont="1" applyBorder="1"/>
    <xf numFmtId="3" fontId="1" fillId="0" borderId="4" xfId="0" applyNumberFormat="1" applyFont="1" applyBorder="1"/>
    <xf numFmtId="2" fontId="75" fillId="8" borderId="0" xfId="0" applyNumberFormat="1" applyFont="1" applyFill="1"/>
    <xf numFmtId="175" fontId="75" fillId="0" borderId="0" xfId="1" applyNumberFormat="1" applyFont="1"/>
    <xf numFmtId="3" fontId="1" fillId="0" borderId="5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70" fillId="2" borderId="13" xfId="0" applyNumberFormat="1" applyFont="1" applyFill="1" applyBorder="1"/>
    <xf numFmtId="3" fontId="70" fillId="2" borderId="13" xfId="0" applyNumberFormat="1" applyFont="1" applyFill="1" applyBorder="1" applyAlignment="1">
      <alignment horizontal="right"/>
    </xf>
    <xf numFmtId="175" fontId="70" fillId="2" borderId="13" xfId="1" applyNumberFormat="1" applyFont="1" applyFill="1" applyBorder="1"/>
    <xf numFmtId="175" fontId="7" fillId="2" borderId="13" xfId="1" applyNumberFormat="1" applyFont="1" applyFill="1" applyBorder="1" applyAlignment="1">
      <alignment horizontal="right"/>
    </xf>
    <xf numFmtId="4" fontId="12" fillId="0" borderId="18" xfId="0" applyNumberFormat="1" applyFont="1" applyBorder="1"/>
    <xf numFmtId="4" fontId="70" fillId="2" borderId="12" xfId="0" applyNumberFormat="1" applyFont="1" applyFill="1" applyBorder="1" applyAlignment="1">
      <alignment horizontal="center" vertical="center"/>
    </xf>
    <xf numFmtId="4" fontId="70" fillId="2" borderId="2" xfId="0" applyNumberFormat="1" applyFont="1" applyFill="1" applyBorder="1" applyAlignment="1">
      <alignment horizontal="center" vertical="center"/>
    </xf>
    <xf numFmtId="0" fontId="70" fillId="0" borderId="5" xfId="0" applyFont="1" applyBorder="1"/>
    <xf numFmtId="0" fontId="70" fillId="0" borderId="0" xfId="0" applyFont="1"/>
    <xf numFmtId="4" fontId="70" fillId="0" borderId="0" xfId="0" applyNumberFormat="1" applyFont="1"/>
    <xf numFmtId="0" fontId="70" fillId="0" borderId="4" xfId="0" applyFont="1" applyBorder="1"/>
    <xf numFmtId="43" fontId="70" fillId="2" borderId="13" xfId="1" applyFont="1" applyFill="1" applyBorder="1" applyAlignment="1">
      <alignment horizontal="right"/>
    </xf>
    <xf numFmtId="0" fontId="70" fillId="2" borderId="4" xfId="0" applyFont="1" applyFill="1" applyBorder="1"/>
    <xf numFmtId="43" fontId="70" fillId="0" borderId="0" xfId="1" applyFont="1" applyAlignment="1">
      <alignment horizontal="right"/>
    </xf>
    <xf numFmtId="43" fontId="77" fillId="0" borderId="0" xfId="1" applyFont="1" applyAlignment="1">
      <alignment horizontal="right"/>
    </xf>
    <xf numFmtId="0" fontId="70" fillId="2" borderId="5" xfId="0" applyFont="1" applyFill="1" applyBorder="1"/>
    <xf numFmtId="0" fontId="70" fillId="2" borderId="13" xfId="0" applyFont="1" applyFill="1" applyBorder="1"/>
    <xf numFmtId="0" fontId="78" fillId="0" borderId="5" xfId="0" applyFont="1" applyBorder="1"/>
    <xf numFmtId="0" fontId="78" fillId="0" borderId="0" xfId="0" applyFont="1"/>
    <xf numFmtId="0" fontId="78" fillId="0" borderId="4" xfId="0" applyFont="1" applyBorder="1"/>
    <xf numFmtId="0" fontId="78" fillId="2" borderId="4" xfId="0" applyFont="1" applyFill="1" applyBorder="1"/>
    <xf numFmtId="0" fontId="78" fillId="2" borderId="5" xfId="0" applyFont="1" applyFill="1" applyBorder="1"/>
    <xf numFmtId="0" fontId="79" fillId="0" borderId="5" xfId="0" applyFont="1" applyBorder="1"/>
    <xf numFmtId="0" fontId="79" fillId="0" borderId="0" xfId="0" applyFont="1"/>
    <xf numFmtId="43" fontId="79" fillId="0" borderId="0" xfId="1" applyFont="1" applyAlignment="1">
      <alignment horizontal="right"/>
    </xf>
    <xf numFmtId="165" fontId="79" fillId="0" borderId="4" xfId="0" applyNumberFormat="1" applyFont="1" applyBorder="1"/>
    <xf numFmtId="43" fontId="79" fillId="8" borderId="0" xfId="1" applyFont="1" applyFill="1" applyAlignment="1">
      <alignment horizontal="right"/>
    </xf>
    <xf numFmtId="0" fontId="79" fillId="0" borderId="4" xfId="0" applyFont="1" applyBorder="1"/>
    <xf numFmtId="43" fontId="79" fillId="8" borderId="0" xfId="1" applyFont="1" applyFill="1"/>
    <xf numFmtId="3" fontId="70" fillId="4" borderId="2" xfId="0" applyNumberFormat="1" applyFont="1" applyFill="1" applyBorder="1" applyAlignment="1">
      <alignment horizontal="center" vertical="center"/>
    </xf>
    <xf numFmtId="3" fontId="77" fillId="0" borderId="0" xfId="0" applyNumberFormat="1" applyFont="1"/>
    <xf numFmtId="3" fontId="70" fillId="4" borderId="13" xfId="0" applyNumberFormat="1" applyFont="1" applyFill="1" applyBorder="1"/>
    <xf numFmtId="175" fontId="70" fillId="4" borderId="13" xfId="1" applyNumberFormat="1" applyFont="1" applyFill="1" applyBorder="1"/>
    <xf numFmtId="3" fontId="70" fillId="4" borderId="4" xfId="0" applyNumberFormat="1" applyFont="1" applyFill="1" applyBorder="1"/>
    <xf numFmtId="3" fontId="79" fillId="0" borderId="5" xfId="0" applyNumberFormat="1" applyFont="1" applyBorder="1"/>
    <xf numFmtId="3" fontId="79" fillId="0" borderId="0" xfId="0" applyNumberFormat="1" applyFont="1"/>
    <xf numFmtId="175" fontId="79" fillId="0" borderId="0" xfId="1" applyNumberFormat="1" applyFont="1"/>
    <xf numFmtId="3" fontId="79" fillId="0" borderId="4" xfId="0" applyNumberFormat="1" applyFont="1" applyBorder="1"/>
    <xf numFmtId="3" fontId="79" fillId="0" borderId="0" xfId="0" applyNumberFormat="1" applyFont="1" applyAlignment="1">
      <alignment horizontal="right"/>
    </xf>
    <xf numFmtId="175" fontId="79" fillId="0" borderId="0" xfId="1" applyNumberFormat="1" applyFont="1" applyAlignment="1">
      <alignment horizontal="right"/>
    </xf>
    <xf numFmtId="3" fontId="79" fillId="0" borderId="15" xfId="0" applyNumberFormat="1" applyFont="1" applyBorder="1"/>
    <xf numFmtId="3" fontId="79" fillId="0" borderId="10" xfId="0" applyNumberFormat="1" applyFont="1" applyBorder="1"/>
    <xf numFmtId="3" fontId="79" fillId="0" borderId="10" xfId="0" applyNumberFormat="1" applyFont="1" applyBorder="1" applyAlignment="1">
      <alignment horizontal="right"/>
    </xf>
    <xf numFmtId="3" fontId="79" fillId="0" borderId="16" xfId="0" applyNumberFormat="1" applyFont="1" applyBorder="1"/>
    <xf numFmtId="0" fontId="70" fillId="2" borderId="24" xfId="0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center" vertical="center"/>
    </xf>
    <xf numFmtId="0" fontId="70" fillId="0" borderId="17" xfId="0" applyFont="1" applyBorder="1"/>
    <xf numFmtId="0" fontId="70" fillId="0" borderId="13" xfId="0" applyFont="1" applyBorder="1"/>
    <xf numFmtId="0" fontId="70" fillId="0" borderId="18" xfId="0" applyFont="1" applyBorder="1"/>
    <xf numFmtId="3" fontId="70" fillId="2" borderId="18" xfId="0" applyNumberFormat="1" applyFont="1" applyFill="1" applyBorder="1" applyAlignment="1">
      <alignment horizontal="right"/>
    </xf>
    <xf numFmtId="3" fontId="78" fillId="2" borderId="13" xfId="0" applyNumberFormat="1" applyFont="1" applyFill="1" applyBorder="1" applyAlignment="1">
      <alignment horizontal="right"/>
    </xf>
    <xf numFmtId="0" fontId="79" fillId="0" borderId="17" xfId="0" applyFont="1" applyBorder="1"/>
    <xf numFmtId="0" fontId="79" fillId="0" borderId="13" xfId="0" applyFont="1" applyBorder="1"/>
    <xf numFmtId="3" fontId="79" fillId="0" borderId="13" xfId="0" applyNumberFormat="1" applyFont="1" applyBorder="1" applyAlignment="1">
      <alignment horizontal="right"/>
    </xf>
    <xf numFmtId="3" fontId="79" fillId="0" borderId="18" xfId="0" applyNumberFormat="1" applyFont="1" applyBorder="1" applyAlignment="1">
      <alignment horizontal="right"/>
    </xf>
    <xf numFmtId="4" fontId="79" fillId="0" borderId="13" xfId="0" applyNumberFormat="1" applyFont="1" applyBorder="1" applyAlignment="1">
      <alignment horizontal="right"/>
    </xf>
    <xf numFmtId="0" fontId="79" fillId="0" borderId="19" xfId="0" applyFont="1" applyBorder="1"/>
    <xf numFmtId="0" fontId="79" fillId="0" borderId="21" xfId="0" applyFont="1" applyBorder="1"/>
    <xf numFmtId="3" fontId="79" fillId="0" borderId="21" xfId="0" applyNumberFormat="1" applyFont="1" applyBorder="1"/>
    <xf numFmtId="3" fontId="79" fillId="0" borderId="20" xfId="0" applyNumberFormat="1" applyFont="1" applyBorder="1"/>
    <xf numFmtId="175" fontId="73" fillId="0" borderId="13" xfId="1" applyNumberFormat="1" applyFont="1" applyBorder="1"/>
    <xf numFmtId="175" fontId="73" fillId="0" borderId="18" xfId="1" applyNumberFormat="1" applyFont="1" applyBorder="1"/>
    <xf numFmtId="175" fontId="79" fillId="0" borderId="13" xfId="1" applyNumberFormat="1" applyFont="1" applyBorder="1" applyAlignment="1">
      <alignment horizontal="right"/>
    </xf>
    <xf numFmtId="175" fontId="79" fillId="0" borderId="18" xfId="1" applyNumberFormat="1" applyFont="1" applyBorder="1" applyAlignment="1">
      <alignment horizontal="right"/>
    </xf>
    <xf numFmtId="175" fontId="79" fillId="12" borderId="13" xfId="1" applyNumberFormat="1" applyFont="1" applyFill="1" applyBorder="1"/>
    <xf numFmtId="175" fontId="79" fillId="12" borderId="18" xfId="1" applyNumberFormat="1" applyFont="1" applyFill="1" applyBorder="1"/>
    <xf numFmtId="0" fontId="70" fillId="2" borderId="2" xfId="0" applyFont="1" applyFill="1" applyBorder="1" applyAlignment="1">
      <alignment horizontal="center" vertical="center"/>
    </xf>
    <xf numFmtId="0" fontId="78" fillId="2" borderId="2" xfId="0" applyFont="1" applyFill="1" applyBorder="1" applyAlignment="1">
      <alignment horizontal="center" vertical="center"/>
    </xf>
    <xf numFmtId="0" fontId="79" fillId="0" borderId="15" xfId="0" applyFont="1" applyBorder="1"/>
    <xf numFmtId="0" fontId="79" fillId="0" borderId="10" xfId="0" applyFont="1" applyBorder="1"/>
    <xf numFmtId="0" fontId="79" fillId="0" borderId="16" xfId="0" applyFont="1" applyBorder="1"/>
    <xf numFmtId="3" fontId="71" fillId="0" borderId="0" xfId="0" applyNumberFormat="1" applyFont="1"/>
    <xf numFmtId="0" fontId="73" fillId="0" borderId="0" xfId="0" applyFont="1"/>
    <xf numFmtId="3" fontId="73" fillId="0" borderId="0" xfId="0" applyNumberFormat="1" applyFont="1"/>
    <xf numFmtId="3" fontId="70" fillId="2" borderId="4" xfId="0" applyNumberFormat="1" applyFont="1" applyFill="1" applyBorder="1" applyAlignment="1">
      <alignment horizontal="right"/>
    </xf>
    <xf numFmtId="3" fontId="0" fillId="0" borderId="0" xfId="0" applyNumberFormat="1"/>
    <xf numFmtId="0" fontId="80" fillId="0" borderId="0" xfId="0" applyFont="1"/>
    <xf numFmtId="0" fontId="81" fillId="3" borderId="13" xfId="0" applyFont="1" applyFill="1" applyBorder="1" applyAlignment="1">
      <alignment horizontal="center"/>
    </xf>
    <xf numFmtId="0" fontId="82" fillId="3" borderId="13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3" fontId="81" fillId="3" borderId="13" xfId="0" applyNumberFormat="1" applyFont="1" applyFill="1" applyBorder="1" applyAlignment="1">
      <alignment horizontal="center"/>
    </xf>
    <xf numFmtId="0" fontId="81" fillId="3" borderId="13" xfId="0" applyFont="1" applyFill="1" applyBorder="1"/>
    <xf numFmtId="0" fontId="83" fillId="3" borderId="13" xfId="0" applyFont="1" applyFill="1" applyBorder="1"/>
    <xf numFmtId="4" fontId="7" fillId="2" borderId="13" xfId="0" applyNumberFormat="1" applyFont="1" applyFill="1" applyBorder="1" applyAlignment="1">
      <alignment horizontal="right"/>
    </xf>
    <xf numFmtId="175" fontId="7" fillId="2" borderId="1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0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3" fontId="7" fillId="1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0" fillId="0" borderId="0" xfId="0" applyAlignment="1"/>
    <xf numFmtId="3" fontId="7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3" fontId="7" fillId="2" borderId="5" xfId="0" applyNumberFormat="1" applyFont="1" applyFill="1" applyBorder="1" applyAlignment="1">
      <alignment horizontal="center" vertical="center"/>
    </xf>
    <xf numFmtId="0" fontId="8" fillId="0" borderId="13" xfId="0" applyFont="1" applyBorder="1" applyAlignment="1"/>
    <xf numFmtId="3" fontId="6" fillId="2" borderId="5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41" fillId="0" borderId="0" xfId="0" applyFont="1" applyAlignment="1"/>
    <xf numFmtId="3" fontId="6" fillId="2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/>
    <xf numFmtId="0" fontId="8" fillId="0" borderId="15" xfId="0" applyFont="1" applyBorder="1" applyAlignment="1"/>
    <xf numFmtId="0" fontId="8" fillId="0" borderId="10" xfId="0" applyFont="1" applyBorder="1" applyAlignment="1"/>
    <xf numFmtId="3" fontId="6" fillId="2" borderId="6" xfId="0" applyNumberFormat="1" applyFont="1" applyFill="1" applyBorder="1" applyAlignment="1">
      <alignment horizontal="center" vertical="center"/>
    </xf>
    <xf numFmtId="0" fontId="8" fillId="0" borderId="11" xfId="0" applyFont="1" applyBorder="1" applyAlignment="1"/>
    <xf numFmtId="0" fontId="8" fillId="0" borderId="9" xfId="0" applyFont="1" applyBorder="1" applyAlignment="1"/>
    <xf numFmtId="3" fontId="6" fillId="2" borderId="3" xfId="0" applyNumberFormat="1" applyFont="1" applyFill="1" applyBorder="1" applyAlignment="1">
      <alignment horizontal="center" vertical="center"/>
    </xf>
    <xf numFmtId="0" fontId="8" fillId="0" borderId="12" xfId="0" applyFont="1" applyBorder="1" applyAlignment="1"/>
    <xf numFmtId="3" fontId="70" fillId="2" borderId="7" xfId="0" applyNumberFormat="1" applyFont="1" applyFill="1" applyBorder="1" applyAlignment="1">
      <alignment horizontal="center" vertical="center"/>
    </xf>
    <xf numFmtId="0" fontId="76" fillId="0" borderId="9" xfId="0" applyFont="1" applyBorder="1" applyAlignment="1"/>
    <xf numFmtId="0" fontId="76" fillId="0" borderId="15" xfId="0" applyFont="1" applyBorder="1" applyAlignment="1"/>
    <xf numFmtId="0" fontId="76" fillId="0" borderId="16" xfId="0" applyFont="1" applyBorder="1" applyAlignment="1"/>
    <xf numFmtId="3" fontId="70" fillId="2" borderId="5" xfId="0" applyNumberFormat="1" applyFont="1" applyFill="1" applyBorder="1" applyAlignment="1">
      <alignment horizontal="center"/>
    </xf>
    <xf numFmtId="0" fontId="76" fillId="0" borderId="13" xfId="0" applyFont="1" applyBorder="1" applyAlignment="1"/>
    <xf numFmtId="3" fontId="70" fillId="2" borderId="6" xfId="0" applyNumberFormat="1" applyFont="1" applyFill="1" applyBorder="1" applyAlignment="1">
      <alignment horizontal="center" vertical="center"/>
    </xf>
    <xf numFmtId="0" fontId="76" fillId="0" borderId="11" xfId="0" applyFont="1" applyBorder="1" applyAlignment="1"/>
    <xf numFmtId="3" fontId="70" fillId="2" borderId="3" xfId="0" applyNumberFormat="1" applyFont="1" applyFill="1" applyBorder="1" applyAlignment="1">
      <alignment horizontal="center" vertical="center"/>
    </xf>
    <xf numFmtId="0" fontId="76" fillId="0" borderId="1" xfId="0" applyFont="1" applyBorder="1" applyAlignment="1"/>
    <xf numFmtId="0" fontId="76" fillId="0" borderId="12" xfId="0" applyFont="1" applyBorder="1" applyAlignment="1"/>
    <xf numFmtId="4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/>
    <xf numFmtId="0" fontId="8" fillId="0" borderId="4" xfId="0" applyFont="1" applyBorder="1" applyAlignment="1"/>
    <xf numFmtId="0" fontId="8" fillId="0" borderId="16" xfId="0" applyFont="1" applyBorder="1" applyAlignment="1"/>
    <xf numFmtId="3" fontId="7" fillId="2" borderId="5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8" fillId="0" borderId="14" xfId="0" applyFont="1" applyBorder="1" applyAlignment="1"/>
    <xf numFmtId="4" fontId="7" fillId="2" borderId="3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0" fillId="2" borderId="3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0" fontId="76" fillId="0" borderId="12" xfId="0" applyFont="1" applyBorder="1" applyAlignment="1">
      <alignment wrapText="1"/>
    </xf>
    <xf numFmtId="0" fontId="70" fillId="2" borderId="3" xfId="0" applyFont="1" applyFill="1" applyBorder="1" applyAlignment="1">
      <alignment horizontal="center" vertical="center"/>
    </xf>
    <xf numFmtId="0" fontId="70" fillId="2" borderId="5" xfId="0" applyFont="1" applyFill="1" applyBorder="1" applyAlignment="1">
      <alignment horizontal="center"/>
    </xf>
    <xf numFmtId="3" fontId="70" fillId="4" borderId="3" xfId="0" applyNumberFormat="1" applyFont="1" applyFill="1" applyBorder="1" applyAlignment="1">
      <alignment horizontal="center" vertical="center"/>
    </xf>
    <xf numFmtId="3" fontId="70" fillId="4" borderId="5" xfId="0" applyNumberFormat="1" applyFont="1" applyFill="1" applyBorder="1" applyAlignment="1">
      <alignment horizontal="center"/>
    </xf>
    <xf numFmtId="0" fontId="70" fillId="2" borderId="22" xfId="0" applyFont="1" applyFill="1" applyBorder="1" applyAlignment="1">
      <alignment horizontal="center" vertical="center"/>
    </xf>
    <xf numFmtId="0" fontId="76" fillId="0" borderId="23" xfId="0" applyFont="1" applyBorder="1" applyAlignment="1"/>
    <xf numFmtId="0" fontId="70" fillId="2" borderId="17" xfId="0" applyFont="1" applyFill="1" applyBorder="1" applyAlignment="1">
      <alignment horizontal="center"/>
    </xf>
    <xf numFmtId="0" fontId="78" fillId="2" borderId="3" xfId="0" applyFont="1" applyFill="1" applyBorder="1" applyAlignment="1">
      <alignment horizontal="center" vertical="center"/>
    </xf>
    <xf numFmtId="0" fontId="71" fillId="0" borderId="1" xfId="0" applyFont="1" applyBorder="1" applyAlignment="1"/>
    <xf numFmtId="0" fontId="71" fillId="0" borderId="12" xfId="0" applyFont="1" applyBorder="1" applyAlignment="1"/>
    <xf numFmtId="0" fontId="78" fillId="2" borderId="5" xfId="0" applyFont="1" applyFill="1" applyBorder="1" applyAlignment="1">
      <alignment horizontal="center"/>
    </xf>
    <xf numFmtId="0" fontId="71" fillId="0" borderId="13" xfId="0" applyFont="1" applyBorder="1" applyAlignment="1"/>
    <xf numFmtId="0" fontId="78" fillId="0" borderId="0" xfId="0" applyFont="1" applyAlignment="1">
      <alignment horizontal="center"/>
    </xf>
    <xf numFmtId="0" fontId="73" fillId="0" borderId="0" xfId="0" applyFont="1" applyAlignment="1"/>
    <xf numFmtId="0" fontId="70" fillId="0" borderId="0" xfId="0" applyFont="1" applyAlignment="1">
      <alignment horizontal="center"/>
    </xf>
    <xf numFmtId="0" fontId="74" fillId="0" borderId="0" xfId="0" applyFont="1" applyAlignment="1"/>
    <xf numFmtId="0" fontId="6" fillId="0" borderId="0" xfId="0" applyFont="1" applyAlignment="1">
      <alignment horizontal="center"/>
    </xf>
    <xf numFmtId="0" fontId="33" fillId="0" borderId="0" xfId="0" applyFont="1" applyAlignment="1"/>
    <xf numFmtId="3" fontId="84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3" fontId="84" fillId="0" borderId="0" xfId="0" applyNumberFormat="1" applyFont="1"/>
    <xf numFmtId="4" fontId="11" fillId="0" borderId="13" xfId="0" applyNumberFormat="1" applyFont="1" applyFill="1" applyBorder="1"/>
    <xf numFmtId="0" fontId="21" fillId="0" borderId="13" xfId="0" applyFont="1" applyFill="1" applyBorder="1" applyAlignment="1">
      <alignment horizontal="left"/>
    </xf>
    <xf numFmtId="4" fontId="21" fillId="0" borderId="13" xfId="0" applyNumberFormat="1" applyFont="1" applyFill="1" applyBorder="1"/>
    <xf numFmtId="0" fontId="45" fillId="0" borderId="13" xfId="0" applyFont="1" applyFill="1" applyBorder="1" applyAlignment="1">
      <alignment horizontal="left"/>
    </xf>
    <xf numFmtId="4" fontId="45" fillId="0" borderId="13" xfId="0" applyNumberFormat="1" applyFont="1" applyFill="1" applyBorder="1"/>
    <xf numFmtId="4" fontId="17" fillId="0" borderId="13" xfId="0" applyNumberFormat="1" applyFont="1" applyFill="1" applyBorder="1"/>
    <xf numFmtId="0" fontId="21" fillId="0" borderId="0" xfId="0" applyFont="1" applyAlignment="1"/>
    <xf numFmtId="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>
                <a:solidFill>
                  <a:srgbClr val="000000"/>
                </a:solidFill>
                <a:latin typeface="+mn-lt"/>
              </a:rPr>
              <a:t>PERÚ: DESEMBARQUE DE RECURSOS HIDROBIOLÓGICOS MARÍTIMOS Y 
CONTINENTALES SEGÚN UTILIZACIÓN, 2020
(TM)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Consumo Humano Directo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dLbl>
              <c:idx val="4"/>
              <c:layout>
                <c:manualLayout>
                  <c:x val="-5.2328623757195566E-3"/>
                  <c:y val="-1.68290272381400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2-4C79-8704-47AC8AA5C3CA}"/>
                </c:ext>
              </c:extLst>
            </c:dLbl>
            <c:dLbl>
              <c:idx val="5"/>
              <c:layout>
                <c:manualLayout>
                  <c:x val="-8.3725798011512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2-4C79-8704-47AC8AA5C3CA}"/>
                </c:ext>
              </c:extLst>
            </c:dLbl>
            <c:dLbl>
              <c:idx val="10"/>
              <c:layout>
                <c:manualLayout>
                  <c:x val="-9.41915227629513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2-4C79-8704-47AC8AA5C3CA}"/>
                </c:ext>
              </c:extLst>
            </c:dLbl>
            <c:dLbl>
              <c:idx val="11"/>
              <c:layout>
                <c:manualLayout>
                  <c:x val="-1.0465724751439037E-2"/>
                  <c:y val="1.37693631669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2-4C79-8704-47AC8AA5C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Total'!$AE$42:$AP$42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Total'!$AE$43:$AP$43</c:f>
              <c:numCache>
                <c:formatCode>#,##0</c:formatCode>
                <c:ptCount val="12"/>
                <c:pt idx="0">
                  <c:v>121006</c:v>
                </c:pt>
                <c:pt idx="1">
                  <c:v>161280</c:v>
                </c:pt>
                <c:pt idx="2">
                  <c:v>80779</c:v>
                </c:pt>
                <c:pt idx="3">
                  <c:v>34935</c:v>
                </c:pt>
                <c:pt idx="4">
                  <c:v>45278</c:v>
                </c:pt>
                <c:pt idx="5">
                  <c:v>89940</c:v>
                </c:pt>
                <c:pt idx="6">
                  <c:v>148513</c:v>
                </c:pt>
                <c:pt idx="7">
                  <c:v>139275</c:v>
                </c:pt>
                <c:pt idx="8">
                  <c:v>178203</c:v>
                </c:pt>
                <c:pt idx="9">
                  <c:v>175024</c:v>
                </c:pt>
                <c:pt idx="10">
                  <c:v>117997</c:v>
                </c:pt>
                <c:pt idx="11">
                  <c:v>127176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01C-48BA-8EED-1F53388B1AB1}"/>
            </c:ext>
          </c:extLst>
        </c:ser>
        <c:ser>
          <c:idx val="1"/>
          <c:order val="1"/>
          <c:tx>
            <c:v>Consumo Humano Indirecto</c:v>
          </c:tx>
          <c:spPr>
            <a:solidFill>
              <a:srgbClr val="C0504D"/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3.13971742543171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2-4C79-8704-47AC8AA5C3CA}"/>
                </c:ext>
              </c:extLst>
            </c:dLbl>
            <c:dLbl>
              <c:idx val="3"/>
              <c:layout>
                <c:manualLayout>
                  <c:x val="1.0465724751439038E-3"/>
                  <c:y val="4.5897877223178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2-4C79-8704-47AC8AA5C3CA}"/>
                </c:ext>
              </c:extLst>
            </c:dLbl>
            <c:dLbl>
              <c:idx val="9"/>
              <c:layout>
                <c:manualLayout>
                  <c:x val="6.27943485086342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2-4C79-8704-47AC8AA5C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Total'!$AE$42:$AP$42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Total'!$AE$44:$AP$44</c:f>
              <c:numCache>
                <c:formatCode>#,##0</c:formatCode>
                <c:ptCount val="12"/>
                <c:pt idx="0">
                  <c:v>5220</c:v>
                </c:pt>
                <c:pt idx="1">
                  <c:v>24</c:v>
                </c:pt>
                <c:pt idx="2">
                  <c:v>2</c:v>
                </c:pt>
                <c:pt idx="3">
                  <c:v>269</c:v>
                </c:pt>
                <c:pt idx="4">
                  <c:v>553143</c:v>
                </c:pt>
                <c:pt idx="5">
                  <c:v>1330851</c:v>
                </c:pt>
                <c:pt idx="6">
                  <c:v>489056</c:v>
                </c:pt>
                <c:pt idx="7">
                  <c:v>276</c:v>
                </c:pt>
                <c:pt idx="8">
                  <c:v>505</c:v>
                </c:pt>
                <c:pt idx="9">
                  <c:v>1016</c:v>
                </c:pt>
                <c:pt idx="10">
                  <c:v>713956</c:v>
                </c:pt>
                <c:pt idx="11">
                  <c:v>1226439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01C-48BA-8EED-1F53388B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942170"/>
        <c:axId val="1098553276"/>
      </c:barChart>
      <c:catAx>
        <c:axId val="136294217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98553276"/>
        <c:crosses val="autoZero"/>
        <c:auto val="1"/>
        <c:lblAlgn val="ctr"/>
        <c:lblOffset val="100"/>
        <c:noMultiLvlLbl val="1"/>
      </c:catAx>
      <c:valAx>
        <c:axId val="1098553276"/>
        <c:scaling>
          <c:orientation val="minMax"/>
          <c:max val="14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6294217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2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UTILIZACIÓN,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200" b="1" i="0" u="none" strike="noStrike" kern="1200" baseline="0">
              <a:solidFill>
                <a:srgbClr val="333333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4-47BB-B5E1-736DF2215366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F4-47BB-B5E1-736DF2215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especie'!$D$99:$D$100</c:f>
              <c:strCache>
                <c:ptCount val="2"/>
                <c:pt idx="0">
                  <c:v>Consumo Humano Directo</c:v>
                </c:pt>
                <c:pt idx="1">
                  <c:v>Consumo Humano Indirecto</c:v>
                </c:pt>
              </c:strCache>
            </c:strRef>
          </c:cat>
          <c:val>
            <c:numRef>
              <c:f>'RHM por especie'!$E$99:$E$100</c:f>
              <c:numCache>
                <c:formatCode>#,##0</c:formatCode>
                <c:ptCount val="2"/>
                <c:pt idx="0">
                  <c:v>1342117.1499999999</c:v>
                </c:pt>
                <c:pt idx="1">
                  <c:v>4320756.9600000009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4-47BB-B5E1-736DF22153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+mn-lt"/>
              </a:defRPr>
            </a:pPr>
            <a:r>
              <a:rPr lang="en-US" sz="1200" b="1" i="0">
                <a:solidFill>
                  <a:srgbClr val="333333"/>
                </a:solidFill>
                <a:latin typeface="+mn-lt"/>
              </a:rPr>
              <a:t>PERÚ: DESEMBARQUE DE RECURSOS HIDROBIOLÓGICOS MARÍTIMOS SEGÚN ESPECIE, 2020 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AFDD-4D5A-8DA4-14BDD8EEB0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AFDD-4D5A-8DA4-14BDD8EEB01A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AFDD-4D5A-8DA4-14BDD8EEB01A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AFDD-4D5A-8DA4-14BDD8EEB01A}"/>
              </c:ext>
            </c:extLst>
          </c:dPt>
          <c:dLbls>
            <c:dLbl>
              <c:idx val="0"/>
              <c:layout>
                <c:manualLayout>
                  <c:x val="0.23261390887290159"/>
                  <c:y val="7.3126142595978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D-4D5A-8DA4-14BDD8EEB01A}"/>
                </c:ext>
              </c:extLst>
            </c:dLbl>
            <c:dLbl>
              <c:idx val="1"/>
              <c:layout>
                <c:manualLayout>
                  <c:x val="-0.22302158273381295"/>
                  <c:y val="-1.46252285191956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D-4D5A-8DA4-14BDD8EEB01A}"/>
                </c:ext>
              </c:extLst>
            </c:dLbl>
            <c:dLbl>
              <c:idx val="2"/>
              <c:layout>
                <c:manualLayout>
                  <c:x val="-0.14388489208633093"/>
                  <c:y val="-0.1486898232784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D-4D5A-8DA4-14BDD8EEB01A}"/>
                </c:ext>
              </c:extLst>
            </c:dLbl>
            <c:dLbl>
              <c:idx val="3"/>
              <c:layout>
                <c:manualLayout>
                  <c:x val="2.1582733812949551E-2"/>
                  <c:y val="-0.13893967093235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D-4D5A-8DA4-14BDD8EEB0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especie'!$D$93:$D$96</c:f>
              <c:strCache>
                <c:ptCount val="4"/>
                <c:pt idx="0">
                  <c:v>Anchoveta</c:v>
                </c:pt>
                <c:pt idx="1">
                  <c:v>Pota</c:v>
                </c:pt>
                <c:pt idx="2">
                  <c:v>Caballa</c:v>
                </c:pt>
                <c:pt idx="3">
                  <c:v>Otros</c:v>
                </c:pt>
              </c:strCache>
            </c:strRef>
          </c:cat>
          <c:val>
            <c:numRef>
              <c:f>'RHM por especie'!$E$93:$E$96</c:f>
              <c:numCache>
                <c:formatCode>#,##0</c:formatCode>
                <c:ptCount val="4"/>
                <c:pt idx="0">
                  <c:v>4401317.6400000006</c:v>
                </c:pt>
                <c:pt idx="1">
                  <c:v>492362.75</c:v>
                </c:pt>
                <c:pt idx="2">
                  <c:v>98686.17</c:v>
                </c:pt>
                <c:pt idx="3">
                  <c:v>670507.55000000075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DD-4D5A-8DA4-14BDD8EEB0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+mn-lt"/>
              </a:defRPr>
            </a:pPr>
            <a:r>
              <a:rPr lang="en-US" sz="1400" b="0" i="0">
                <a:solidFill>
                  <a:srgbClr val="333333"/>
                </a:solidFill>
                <a:latin typeface="+mn-lt"/>
              </a:rPr>
              <a:t>Perú: Desembarque de recursos hidrobiológicos marítimos por lugar de procedencia, 2020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C794-41AE-A1F2-E08BA1E612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C794-41AE-A1F2-E08BA1E612BF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C794-41AE-A1F2-E08BA1E612BF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C794-41AE-A1F2-E08BA1E612BF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9-C794-41AE-A1F2-E08BA1E612BF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B-C794-41AE-A1F2-E08BA1E612BF}"/>
              </c:ext>
            </c:extLst>
          </c:dPt>
          <c:dLbls>
            <c:dLbl>
              <c:idx val="0"/>
              <c:layout>
                <c:manualLayout>
                  <c:x val="0.17630853994490348"/>
                  <c:y val="-7.28597449908925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4-41AE-A1F2-E08BA1E612BF}"/>
                </c:ext>
              </c:extLst>
            </c:dLbl>
            <c:dLbl>
              <c:idx val="1"/>
              <c:layout>
                <c:manualLayout>
                  <c:x val="0.16528925619834711"/>
                  <c:y val="6.55737704918031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4-41AE-A1F2-E08BA1E612BF}"/>
                </c:ext>
              </c:extLst>
            </c:dLbl>
            <c:dLbl>
              <c:idx val="2"/>
              <c:layout>
                <c:manualLayout>
                  <c:x val="7.43801652892562E-2"/>
                  <c:y val="0.12386156648451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4-41AE-A1F2-E08BA1E612BF}"/>
                </c:ext>
              </c:extLst>
            </c:dLbl>
            <c:dLbl>
              <c:idx val="3"/>
              <c:layout>
                <c:manualLayout>
                  <c:x val="-9.9173553719008267E-2"/>
                  <c:y val="0.123861566484517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4-41AE-A1F2-E08BA1E612BF}"/>
                </c:ext>
              </c:extLst>
            </c:dLbl>
            <c:dLbl>
              <c:idx val="4"/>
              <c:layout>
                <c:manualLayout>
                  <c:x val="-0.11570247933884298"/>
                  <c:y val="5.4644808743169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4-41AE-A1F2-E08BA1E612BF}"/>
                </c:ext>
              </c:extLst>
            </c:dLbl>
            <c:dLbl>
              <c:idx val="5"/>
              <c:layout>
                <c:manualLayout>
                  <c:x val="-0.12672176308539945"/>
                  <c:y val="-5.4644808743169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4-41AE-A1F2-E08BA1E612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proced'!$C$75:$C$80</c:f>
              <c:strCache>
                <c:ptCount val="6"/>
                <c:pt idx="0">
                  <c:v>Chicama</c:v>
                </c:pt>
                <c:pt idx="1">
                  <c:v>Chimbote</c:v>
                </c:pt>
                <c:pt idx="2">
                  <c:v>Pisco</c:v>
                </c:pt>
                <c:pt idx="3">
                  <c:v>Callao</c:v>
                </c:pt>
                <c:pt idx="4">
                  <c:v>Paita </c:v>
                </c:pt>
                <c:pt idx="5">
                  <c:v>Otros</c:v>
                </c:pt>
              </c:strCache>
            </c:strRef>
          </c:cat>
          <c:val>
            <c:numRef>
              <c:f>'RHM por proced'!$D$75:$D$80</c:f>
              <c:numCache>
                <c:formatCode>#,##0</c:formatCode>
                <c:ptCount val="6"/>
                <c:pt idx="0">
                  <c:v>1303981.8</c:v>
                </c:pt>
                <c:pt idx="1">
                  <c:v>1069699.3500000001</c:v>
                </c:pt>
                <c:pt idx="2">
                  <c:v>130569.65</c:v>
                </c:pt>
                <c:pt idx="3">
                  <c:v>511816.37</c:v>
                </c:pt>
                <c:pt idx="4">
                  <c:v>453446.88</c:v>
                </c:pt>
                <c:pt idx="5">
                  <c:v>2193360.0499999984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1AE-A1F2-E08BA1E612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400" b="0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>
                <a:solidFill>
                  <a:srgbClr val="333333"/>
                </a:solidFill>
                <a:latin typeface="+mn-lt"/>
              </a:rPr>
              <a:t>Perú: Desembarque de recursos hidrobiológicos por tipo</a:t>
            </a:r>
            <a:r>
              <a:rPr lang="en-US" sz="1400" b="0" i="0" baseline="0">
                <a:solidFill>
                  <a:srgbClr val="333333"/>
                </a:solidFill>
                <a:latin typeface="+mn-lt"/>
              </a:rPr>
              <a:t> de </a:t>
            </a:r>
            <a:r>
              <a:rPr lang="en-US" sz="1400" b="0" i="0">
                <a:solidFill>
                  <a:srgbClr val="333333"/>
                </a:solidFill>
                <a:latin typeface="+mn-lt"/>
              </a:rPr>
              <a:t>utilización para C.H.D.,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400" b="0" i="0" u="none" strike="noStrike" kern="1200" baseline="0">
              <a:solidFill>
                <a:srgbClr val="333333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8-4ABF-8BD6-8D70B4D9DD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8-4ABF-8BD6-8D70B4D9DD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8-4ABF-8BD6-8D70B4D9DD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8-4ABF-8BD6-8D70B4D9DD8D}"/>
              </c:ext>
            </c:extLst>
          </c:dPt>
          <c:dLbls>
            <c:dLbl>
              <c:idx val="0"/>
              <c:layout>
                <c:manualLayout>
                  <c:x val="0.16199376947040489"/>
                  <c:y val="2.8906955736224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8-4ABF-8BD6-8D70B4D9DD8D}"/>
                </c:ext>
              </c:extLst>
            </c:dLbl>
            <c:dLbl>
              <c:idx val="1"/>
              <c:layout>
                <c:manualLayout>
                  <c:x val="0.17196261682242972"/>
                  <c:y val="6.86540198735320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8-4ABF-8BD6-8D70B4D9DD8D}"/>
                </c:ext>
              </c:extLst>
            </c:dLbl>
            <c:dLbl>
              <c:idx val="2"/>
              <c:layout>
                <c:manualLayout>
                  <c:x val="-0.14454828660436139"/>
                  <c:y val="4.6973803071363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8-4ABF-8BD6-8D70B4D9DD8D}"/>
                </c:ext>
              </c:extLst>
            </c:dLbl>
            <c:dLbl>
              <c:idx val="3"/>
              <c:layout>
                <c:manualLayout>
                  <c:x val="-0.13956386292834891"/>
                  <c:y val="-7.949412827461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8-4ABF-8BD6-8D70B4D9DD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proced'!$G$75:$G$78</c:f>
              <c:strCache>
                <c:ptCount val="4"/>
                <c:pt idx="0">
                  <c:v>Fresco</c:v>
                </c:pt>
                <c:pt idx="1">
                  <c:v>Enlatado</c:v>
                </c:pt>
                <c:pt idx="2">
                  <c:v>Congelado</c:v>
                </c:pt>
                <c:pt idx="3">
                  <c:v>Curado</c:v>
                </c:pt>
              </c:strCache>
            </c:strRef>
          </c:cat>
          <c:val>
            <c:numRef>
              <c:f>'RHM por proced'!$H$75:$H$78</c:f>
              <c:numCache>
                <c:formatCode>#,##0</c:formatCode>
                <c:ptCount val="4"/>
                <c:pt idx="0">
                  <c:v>385178.45000000007</c:v>
                </c:pt>
                <c:pt idx="1">
                  <c:v>146705.66</c:v>
                </c:pt>
                <c:pt idx="2">
                  <c:v>733280</c:v>
                </c:pt>
                <c:pt idx="3">
                  <c:v>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08-4ABF-8BD6-8D70B4D9DD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n-US" sz="1200" b="1" i="0">
                <a:solidFill>
                  <a:srgbClr val="000000"/>
                </a:solidFill>
                <a:latin typeface="+mn-lt"/>
              </a:rPr>
              <a:t>PERÚ: EXTRACCIÓN DE RECURSOS HIDROBIOLÓGICOS DE ORIGEN CONTINENTAL 
SEGÚN DEPARTAMENTO,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224976790564933"/>
          <c:y val="0.23017176472243919"/>
          <c:w val="0.29733463993856662"/>
          <c:h val="0.7301837270341207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1-684A-408B-8B34-F7FB8C684A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84A-408B-8B34-F7FB8C684AB1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84A-408B-8B34-F7FB8C684AB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</c:spPr>
            <c:extLst>
              <c:ext xmlns:c16="http://schemas.microsoft.com/office/drawing/2014/chart" uri="{C3380CC4-5D6E-409C-BE32-E72D297353CC}">
                <c16:uniqueId val="{00000007-684A-408B-8B34-F7FB8C684AB1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>
              <c:ext xmlns:c16="http://schemas.microsoft.com/office/drawing/2014/chart" uri="{C3380CC4-5D6E-409C-BE32-E72D297353CC}">
                <c16:uniqueId val="{00000009-684A-408B-8B34-F7FB8C684AB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Dpto'!$D$62:$D$66</c:f>
              <c:strCache>
                <c:ptCount val="5"/>
                <c:pt idx="0">
                  <c:v>Loreto</c:v>
                </c:pt>
                <c:pt idx="1">
                  <c:v>Ucayali</c:v>
                </c:pt>
                <c:pt idx="2">
                  <c:v>Puno</c:v>
                </c:pt>
                <c:pt idx="3">
                  <c:v>Junín</c:v>
                </c:pt>
                <c:pt idx="4">
                  <c:v>Otros</c:v>
                </c:pt>
              </c:strCache>
            </c:strRef>
          </c:cat>
          <c:val>
            <c:numRef>
              <c:f>'Continental Dpto'!$E$62:$E$66</c:f>
              <c:numCache>
                <c:formatCode>#,##0.0</c:formatCode>
                <c:ptCount val="5"/>
                <c:pt idx="0">
                  <c:v>13230.650000000001</c:v>
                </c:pt>
                <c:pt idx="1">
                  <c:v>3058.54</c:v>
                </c:pt>
                <c:pt idx="2">
                  <c:v>34073.949999999997</c:v>
                </c:pt>
                <c:pt idx="3">
                  <c:v>2845.2</c:v>
                </c:pt>
                <c:pt idx="4">
                  <c:v>24081.12999999999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4A-408B-8B34-F7FB8C684A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r>
              <a:rPr lang="en-US" sz="1200" b="0" i="0">
                <a:solidFill>
                  <a:srgbClr val="000000"/>
                </a:solidFill>
                <a:latin typeface="+mn-lt"/>
              </a:rPr>
              <a:t>PERÚ: EXTRACCIÓN DE RECURSOS HIDROBIOLÓGICOS DE ORIGEN CONTINENTAL SEGÚN PROCEDENCIA, 2020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1-FF96-4E7C-B27F-A12930AC021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FF96-4E7C-B27F-A12930AC021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5-FF96-4E7C-B27F-A12930AC0211}"/>
              </c:ext>
            </c:extLst>
          </c:dPt>
          <c:dLbls>
            <c:dLbl>
              <c:idx val="0"/>
              <c:layout>
                <c:manualLayout>
                  <c:x val="0.15061728395061719"/>
                  <c:y val="3.7267080745341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6-4E7C-B27F-A12930AC0211}"/>
                </c:ext>
              </c:extLst>
            </c:dLbl>
            <c:dLbl>
              <c:idx val="1"/>
              <c:layout>
                <c:manualLayout>
                  <c:x val="-0.15802469135802474"/>
                  <c:y val="2.8985507246376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6-4E7C-B27F-A12930AC0211}"/>
                </c:ext>
              </c:extLst>
            </c:dLbl>
            <c:dLbl>
              <c:idx val="2"/>
              <c:layout>
                <c:manualLayout>
                  <c:x val="-0.13594284047827354"/>
                  <c:y val="-8.65205979687321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E7C-B27F-A12930AC02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especie'!$C$68:$C$70</c:f>
              <c:strCache>
                <c:ptCount val="3"/>
                <c:pt idx="0">
                  <c:v>Acuicultura</c:v>
                </c:pt>
                <c:pt idx="1">
                  <c:v>Sierra</c:v>
                </c:pt>
                <c:pt idx="2">
                  <c:v>Amazonía</c:v>
                </c:pt>
              </c:strCache>
            </c:strRef>
          </c:cat>
          <c:val>
            <c:numRef>
              <c:f>'Continental especie'!$E$68:$E$70</c:f>
              <c:numCache>
                <c:formatCode>0.00%</c:formatCode>
                <c:ptCount val="3"/>
                <c:pt idx="0">
                  <c:v>0.78923235528303193</c:v>
                </c:pt>
                <c:pt idx="1">
                  <c:v>1.1126660226779595E-2</c:v>
                </c:pt>
                <c:pt idx="2">
                  <c:v>0.19964098449018844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96-4E7C-B27F-A12930AC02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50" b="0" i="0">
                <a:solidFill>
                  <a:srgbClr val="000000"/>
                </a:solidFill>
                <a:latin typeface="+mn-lt"/>
              </a:defRPr>
            </a:pPr>
            <a:r>
              <a:rPr lang="en-US" sz="1050" b="0" i="0">
                <a:solidFill>
                  <a:srgbClr val="000000"/>
                </a:solidFill>
                <a:latin typeface="+mn-lt"/>
              </a:rPr>
              <a:t>PERÚ: EXTRACCIÓN DE RECURSOS HIDROBIOLÓGICOS DE ORIGEN CONTINENTAL SEGÚN ESPECIE, 2020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31E8-408F-BC19-BB3C7572AAC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31E8-408F-BC19-BB3C7572AAC2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31E8-408F-BC19-BB3C7572AAC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31E8-408F-BC19-BB3C7572AAC2}"/>
              </c:ext>
            </c:extLst>
          </c:dPt>
          <c:dLbls>
            <c:dLbl>
              <c:idx val="0"/>
              <c:layout>
                <c:manualLayout>
                  <c:x val="0.13382899628252787"/>
                  <c:y val="-0.110091743119266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8-408F-BC19-BB3C7572AAC2}"/>
                </c:ext>
              </c:extLst>
            </c:dLbl>
            <c:dLbl>
              <c:idx val="1"/>
              <c:layout>
                <c:manualLayout>
                  <c:x val="0.17100371747211887"/>
                  <c:y val="8.15494393476029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8-408F-BC19-BB3C7572AAC2}"/>
                </c:ext>
              </c:extLst>
            </c:dLbl>
            <c:dLbl>
              <c:idx val="2"/>
              <c:layout>
                <c:manualLayout>
                  <c:x val="-0.12391573729863693"/>
                  <c:y val="7.3394495412843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8-408F-BC19-BB3C7572AAC2}"/>
                </c:ext>
              </c:extLst>
            </c:dLbl>
            <c:dLbl>
              <c:idx val="3"/>
              <c:layout>
                <c:manualLayout>
                  <c:x val="-0.12598464225429071"/>
                  <c:y val="-1.7832037050414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8-408F-BC19-BB3C7572AA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especie'!$C$74:$C$77</c:f>
              <c:strCache>
                <c:ptCount val="4"/>
                <c:pt idx="0">
                  <c:v>Boquichico</c:v>
                </c:pt>
                <c:pt idx="1">
                  <c:v>Trucha</c:v>
                </c:pt>
                <c:pt idx="2">
                  <c:v>Tilapia</c:v>
                </c:pt>
                <c:pt idx="3">
                  <c:v>Otros</c:v>
                </c:pt>
              </c:strCache>
            </c:strRef>
          </c:cat>
          <c:val>
            <c:numRef>
              <c:f>'Continental especie'!$E$74:$E$77</c:f>
              <c:numCache>
                <c:formatCode>0.00%</c:formatCode>
                <c:ptCount val="4"/>
                <c:pt idx="0">
                  <c:v>5.532303762210318E-2</c:v>
                </c:pt>
                <c:pt idx="1">
                  <c:v>0.70216126094817455</c:v>
                </c:pt>
                <c:pt idx="2">
                  <c:v>4.0093860534610677E-2</c:v>
                </c:pt>
                <c:pt idx="3">
                  <c:v>0.20242184089511156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E8-408F-BC19-BB3C7572A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rgbClr val="000000"/>
                </a:solidFill>
                <a:latin typeface="+mn-lt"/>
              </a:rPr>
              <a:t>PERÚ: EXTRACCIÓN DE LA ESPECIE TRUCHA SEGÚN TIPO DE UTILIZACIÓN Y DEPARTAMENTO, 2020
(TM)</a:t>
            </a:r>
          </a:p>
        </c:rich>
      </c:tx>
      <c:layout>
        <c:manualLayout>
          <c:xMode val="edge"/>
          <c:yMode val="edge"/>
          <c:x val="0.19461732043220001"/>
          <c:y val="6.09107843380427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960748041506256E-2"/>
          <c:y val="0.22169944737976971"/>
          <c:w val="0.89480114756822449"/>
          <c:h val="0.60234166908276043"/>
        </c:manualLayout>
      </c:layout>
      <c:barChart>
        <c:barDir val="col"/>
        <c:grouping val="stacked"/>
        <c:varyColors val="1"/>
        <c:ser>
          <c:idx val="0"/>
          <c:order val="0"/>
          <c:tx>
            <c:v>Fresco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Trucha!$F$53:$Q$53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Trucha!$F$54:$Q$54</c:f>
              <c:numCache>
                <c:formatCode>#,##0</c:formatCode>
                <c:ptCount val="12"/>
                <c:pt idx="0">
                  <c:v>2723.4800000000005</c:v>
                </c:pt>
                <c:pt idx="1">
                  <c:v>3354.99</c:v>
                </c:pt>
                <c:pt idx="2">
                  <c:v>3754.01</c:v>
                </c:pt>
                <c:pt idx="3">
                  <c:v>4229.7999999999993</c:v>
                </c:pt>
                <c:pt idx="4">
                  <c:v>3840.49</c:v>
                </c:pt>
                <c:pt idx="5">
                  <c:v>5745.9400000000005</c:v>
                </c:pt>
                <c:pt idx="6">
                  <c:v>3574.5800000000004</c:v>
                </c:pt>
                <c:pt idx="7">
                  <c:v>3863.1700000000005</c:v>
                </c:pt>
                <c:pt idx="8">
                  <c:v>2568.1799999999994</c:v>
                </c:pt>
                <c:pt idx="9">
                  <c:v>2457.1799999999998</c:v>
                </c:pt>
                <c:pt idx="10">
                  <c:v>1250.0299999999995</c:v>
                </c:pt>
                <c:pt idx="11">
                  <c:v>1605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B48B-4288-9A56-1126A326AD58}"/>
            </c:ext>
          </c:extLst>
        </c:ser>
        <c:ser>
          <c:idx val="1"/>
          <c:order val="1"/>
          <c:tx>
            <c:v>Congelado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Trucha!$F$53:$Q$53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Trucha!$F$55:$Q$55</c:f>
              <c:numCache>
                <c:formatCode>#,##0</c:formatCode>
                <c:ptCount val="12"/>
                <c:pt idx="0">
                  <c:v>1014.4000000000001</c:v>
                </c:pt>
                <c:pt idx="1">
                  <c:v>1069.43</c:v>
                </c:pt>
                <c:pt idx="2">
                  <c:v>1178.3699999999999</c:v>
                </c:pt>
                <c:pt idx="3">
                  <c:v>1074.2</c:v>
                </c:pt>
                <c:pt idx="4">
                  <c:v>1331.84</c:v>
                </c:pt>
                <c:pt idx="5">
                  <c:v>1399.98</c:v>
                </c:pt>
                <c:pt idx="6">
                  <c:v>1541.78</c:v>
                </c:pt>
                <c:pt idx="7">
                  <c:v>1395.1</c:v>
                </c:pt>
                <c:pt idx="8">
                  <c:v>1472.6</c:v>
                </c:pt>
                <c:pt idx="9">
                  <c:v>1333.93</c:v>
                </c:pt>
                <c:pt idx="10">
                  <c:v>1291.33</c:v>
                </c:pt>
                <c:pt idx="11">
                  <c:v>1199.6599999999999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317608"/>
        <c:axId val="198303575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36"/>
            <c:spPr>
              <a:solidFill>
                <a:srgbClr val="00B0F0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Trucha!$F$53:$Q$53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Trucha!$F$56:$Q$56</c:f>
              <c:numCache>
                <c:formatCode>#,##0</c:formatCode>
                <c:ptCount val="12"/>
                <c:pt idx="0">
                  <c:v>3737.8800000000006</c:v>
                </c:pt>
                <c:pt idx="1">
                  <c:v>4424.42</c:v>
                </c:pt>
                <c:pt idx="2">
                  <c:v>4932.38</c:v>
                </c:pt>
                <c:pt idx="3">
                  <c:v>5303.9999999999991</c:v>
                </c:pt>
                <c:pt idx="4">
                  <c:v>5172.33</c:v>
                </c:pt>
                <c:pt idx="5">
                  <c:v>7145.92</c:v>
                </c:pt>
                <c:pt idx="6">
                  <c:v>5116.3600000000006</c:v>
                </c:pt>
                <c:pt idx="7">
                  <c:v>5258.27</c:v>
                </c:pt>
                <c:pt idx="8">
                  <c:v>4040.7799999999993</c:v>
                </c:pt>
                <c:pt idx="9">
                  <c:v>3791.1099999999997</c:v>
                </c:pt>
                <c:pt idx="10">
                  <c:v>2541.3599999999997</c:v>
                </c:pt>
                <c:pt idx="11">
                  <c:v>2804.66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18096"/>
        <c:axId val="452417768"/>
      </c:lineChart>
      <c:catAx>
        <c:axId val="1738317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3035758"/>
        <c:crosses val="autoZero"/>
        <c:auto val="1"/>
        <c:lblAlgn val="ctr"/>
        <c:lblOffset val="100"/>
        <c:noMultiLvlLbl val="1"/>
      </c:catAx>
      <c:valAx>
        <c:axId val="1983035758"/>
        <c:scaling>
          <c:orientation val="minMax"/>
          <c:max val="12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38317608"/>
        <c:crosses val="autoZero"/>
        <c:crossBetween val="between"/>
      </c:valAx>
      <c:valAx>
        <c:axId val="452417768"/>
        <c:scaling>
          <c:orientation val="minMax"/>
          <c:max val="8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2418096"/>
        <c:crosses val="max"/>
        <c:crossBetween val="between"/>
      </c:valAx>
      <c:catAx>
        <c:axId val="45241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177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8979040663393"/>
          <c:y val="0.914739428678357"/>
          <c:w val="0.21525817281993068"/>
          <c:h val="4.5235555686871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000000"/>
                </a:solidFill>
                <a:latin typeface="+mn-lt"/>
              </a:defRPr>
            </a:pPr>
            <a:r>
              <a:rPr lang="en-US" sz="1600" b="0" i="0">
                <a:solidFill>
                  <a:srgbClr val="000000"/>
                </a:solidFill>
                <a:latin typeface="+mn-lt"/>
              </a:rPr>
              <a:t>PERÚ: DESEMBARQUE DE ANCHOVETA PARA HARINA Y ACEITE, 2020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336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Anchoveta!$C$42:$N$42</c:f>
              <c:strCache>
                <c:ptCount val="12"/>
                <c:pt idx="0">
                  <c:v>Ene   </c:v>
                </c:pt>
                <c:pt idx="1">
                  <c:v>Feb    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Anchoveta!$C$43:$N$43</c:f>
              <c:numCache>
                <c:formatCode>#,##0</c:formatCode>
                <c:ptCount val="12"/>
                <c:pt idx="0">
                  <c:v>5220.3999999999996</c:v>
                </c:pt>
                <c:pt idx="1">
                  <c:v>24.43</c:v>
                </c:pt>
                <c:pt idx="2">
                  <c:v>2.36</c:v>
                </c:pt>
                <c:pt idx="3">
                  <c:v>268.5</c:v>
                </c:pt>
                <c:pt idx="4">
                  <c:v>553142.2300000001</c:v>
                </c:pt>
                <c:pt idx="5">
                  <c:v>1330850.74</c:v>
                </c:pt>
                <c:pt idx="6">
                  <c:v>489055.35000000009</c:v>
                </c:pt>
                <c:pt idx="7">
                  <c:v>275.56</c:v>
                </c:pt>
                <c:pt idx="8">
                  <c:v>505.1</c:v>
                </c:pt>
                <c:pt idx="9">
                  <c:v>1016.0699999999999</c:v>
                </c:pt>
                <c:pt idx="10">
                  <c:v>713956.02999999991</c:v>
                </c:pt>
                <c:pt idx="11">
                  <c:v>1226439.3700000001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1A-43DA-BB87-341CDD62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350629"/>
        <c:axId val="1876876445"/>
      </c:barChart>
      <c:catAx>
        <c:axId val="1544350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876876445"/>
        <c:crosses val="autoZero"/>
        <c:auto val="1"/>
        <c:lblAlgn val="ctr"/>
        <c:lblOffset val="100"/>
        <c:noMultiLvlLbl val="1"/>
      </c:catAx>
      <c:valAx>
        <c:axId val="1876876445"/>
        <c:scaling>
          <c:orientation val="minMax"/>
          <c:max val="190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54435062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>
                <a:solidFill>
                  <a:srgbClr val="000000"/>
                </a:solidFill>
                <a:latin typeface="+mn-lt"/>
              </a:rPr>
              <a:t>PERÚ: DESEMBARQUE DE OTRAS ESPECIES PARA HARINA Y ACEITE SEGÚN PUERTO,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7-44A9-B1F5-1665283C42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7-44A9-B1F5-1665283C42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A8-4456-8E1B-40CDACF32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A8-4456-8E1B-40CDACF327DC}"/>
              </c:ext>
            </c:extLst>
          </c:dPt>
          <c:dLbls>
            <c:dLbl>
              <c:idx val="1"/>
              <c:layout>
                <c:manualLayout>
                  <c:x val="-4.6865846514352667E-2"/>
                  <c:y val="-0.11961301671064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7-44A9-B1F5-1665283C42D8}"/>
                </c:ext>
              </c:extLst>
            </c:dLbl>
            <c:dLbl>
              <c:idx val="2"/>
              <c:layout>
                <c:manualLayout>
                  <c:x val="-0.1452841241944933"/>
                  <c:y val="0.16534740545294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8-4456-8E1B-40CDACF327DC}"/>
                </c:ext>
              </c:extLst>
            </c:dLbl>
            <c:dLbl>
              <c:idx val="3"/>
              <c:layout>
                <c:manualLayout>
                  <c:x val="-0.1019332161687170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8-4456-8E1B-40CDACF327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'Otras especies'!$C$9:$C$12</c:f>
              <c:strCache>
                <c:ptCount val="4"/>
                <c:pt idx="0">
                  <c:v>Chimbote</c:v>
                </c:pt>
                <c:pt idx="1">
                  <c:v>Callao</c:v>
                </c:pt>
                <c:pt idx="2">
                  <c:v>Pisco</c:v>
                </c:pt>
                <c:pt idx="3">
                  <c:v>Otros</c:v>
                </c:pt>
              </c:strCache>
            </c:strRef>
          </c:cat>
          <c:val>
            <c:numRef>
              <c:f>'Otras especies'!$D$9:$D$12</c:f>
              <c:numCache>
                <c:formatCode>#,##0</c:formatCode>
                <c:ptCount val="4"/>
                <c:pt idx="0">
                  <c:v>0.97699999999999998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7-44A9-B1F5-1665283C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333333"/>
                </a:solidFill>
                <a:latin typeface="+mn-lt"/>
              </a:defRPr>
            </a:pPr>
            <a:r>
              <a:rPr lang="en-US" sz="1400" b="1" i="0">
                <a:solidFill>
                  <a:srgbClr val="333333"/>
                </a:solidFill>
                <a:latin typeface="+mn-lt"/>
              </a:rPr>
              <a:t>PERÚ: DESEMBARQUE DE OTRAS ESPECIES PARA HARINA Y ACEITE, 2020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6666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'Otras especies'!$D$43:$O$43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'Otras especies'!$D$44:$O$44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0.97699999999999998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F0-4578-AC93-353F8B70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43715"/>
        <c:axId val="1594802917"/>
      </c:barChart>
      <c:catAx>
        <c:axId val="5095437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594802917"/>
        <c:crosses val="autoZero"/>
        <c:auto val="1"/>
        <c:lblAlgn val="ctr"/>
        <c:lblOffset val="100"/>
        <c:noMultiLvlLbl val="1"/>
      </c:catAx>
      <c:valAx>
        <c:axId val="1594802917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50954371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PERÚ: DESEMBARQUE DE RECURSOS HIDROBIOLÓGICOS PARA CURADO POR MES, SEGÚN ESPECIE, 2020</a:t>
            </a:r>
            <a:endParaRPr lang="en-US" sz="1200" b="1" i="0">
              <a:solidFill>
                <a:sysClr val="windowText" lastClr="000000"/>
              </a:solidFill>
              <a:latin typeface="+mn-lt"/>
            </a:endParaRPr>
          </a:p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+mn-lt"/>
              </a:rPr>
              <a:t>( TM )</a:t>
            </a:r>
          </a:p>
        </c:rich>
      </c:tx>
      <c:layout>
        <c:manualLayout>
          <c:xMode val="edge"/>
          <c:yMode val="edge"/>
          <c:x val="9.1164672329344651E-2"/>
          <c:y val="6.7588325652841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1514663029328E-2"/>
          <c:y val="0.25360704911886012"/>
          <c:w val="0.92900634467935606"/>
          <c:h val="0.57409823772028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'Curado ind especie'!$C$10</c:f>
              <c:strCache>
                <c:ptCount val="1"/>
                <c:pt idx="0">
                  <c:v>Anchoveta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especie'!$E$10:$P$10</c:f>
              <c:numCache>
                <c:formatCode>_-* #,##0_-;\-* #,##0_-;_-* "-"??_-;_-@_-</c:formatCode>
                <c:ptCount val="12"/>
                <c:pt idx="0">
                  <c:v>2010</c:v>
                </c:pt>
                <c:pt idx="1">
                  <c:v>1855</c:v>
                </c:pt>
                <c:pt idx="2">
                  <c:v>1238</c:v>
                </c:pt>
                <c:pt idx="3">
                  <c:v>802</c:v>
                </c:pt>
                <c:pt idx="4">
                  <c:v>1381</c:v>
                </c:pt>
                <c:pt idx="5">
                  <c:v>1457</c:v>
                </c:pt>
                <c:pt idx="6">
                  <c:v>1716</c:v>
                </c:pt>
                <c:pt idx="7">
                  <c:v>1679</c:v>
                </c:pt>
                <c:pt idx="8">
                  <c:v>1993</c:v>
                </c:pt>
                <c:pt idx="9">
                  <c:v>2745</c:v>
                </c:pt>
                <c:pt idx="10">
                  <c:v>3594</c:v>
                </c:pt>
                <c:pt idx="11">
                  <c:v>2533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BF4-4C5C-A1BE-26D2CCBC4CFE}"/>
            </c:ext>
          </c:extLst>
        </c:ser>
        <c:ser>
          <c:idx val="2"/>
          <c:order val="1"/>
          <c:tx>
            <c:strRef>
              <c:f>'Curado ind especie'!$C$12</c:f>
              <c:strCache>
                <c:ptCount val="1"/>
                <c:pt idx="0">
                  <c:v>Algas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especie'!$E$12:$P$12</c:f>
              <c:numCache>
                <c:formatCode>_-* #,##0_-;\-* #,##0_-;_-* "-"??_-;_-@_-</c:formatCode>
                <c:ptCount val="12"/>
                <c:pt idx="0">
                  <c:v>4355</c:v>
                </c:pt>
                <c:pt idx="1">
                  <c:v>4733</c:v>
                </c:pt>
                <c:pt idx="2">
                  <c:v>2770</c:v>
                </c:pt>
                <c:pt idx="3">
                  <c:v>14</c:v>
                </c:pt>
                <c:pt idx="4">
                  <c:v>0</c:v>
                </c:pt>
                <c:pt idx="5">
                  <c:v>832</c:v>
                </c:pt>
                <c:pt idx="6">
                  <c:v>7381</c:v>
                </c:pt>
                <c:pt idx="7">
                  <c:v>7411</c:v>
                </c:pt>
                <c:pt idx="8">
                  <c:v>6560</c:v>
                </c:pt>
                <c:pt idx="9">
                  <c:v>5737</c:v>
                </c:pt>
                <c:pt idx="10">
                  <c:v>5080</c:v>
                </c:pt>
                <c:pt idx="11">
                  <c:v>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E51-4ED5-914C-F4DAD9AD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21892"/>
        <c:axId val="1612273589"/>
      </c:barChart>
      <c:lineChart>
        <c:grouping val="standard"/>
        <c:varyColors val="1"/>
        <c:ser>
          <c:idx val="4"/>
          <c:order val="2"/>
          <c:tx>
            <c:strRef>
              <c:f>'Curado ind especie'!$B$8:$C$8</c:f>
              <c:strCache>
                <c:ptCount val="2"/>
                <c:pt idx="0">
                  <c:v>Total</c:v>
                </c:pt>
              </c:strCache>
            </c:strRef>
          </c:tx>
          <c:marker>
            <c:symbol val="circle"/>
            <c:size val="28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especie'!$E$8:$P$8</c:f>
              <c:numCache>
                <c:formatCode>#,##0</c:formatCode>
                <c:ptCount val="12"/>
                <c:pt idx="0">
                  <c:v>6365</c:v>
                </c:pt>
                <c:pt idx="1">
                  <c:v>6588</c:v>
                </c:pt>
                <c:pt idx="2">
                  <c:v>4008</c:v>
                </c:pt>
                <c:pt idx="3">
                  <c:v>816</c:v>
                </c:pt>
                <c:pt idx="4">
                  <c:v>1381</c:v>
                </c:pt>
                <c:pt idx="5">
                  <c:v>2289</c:v>
                </c:pt>
                <c:pt idx="6">
                  <c:v>9097</c:v>
                </c:pt>
                <c:pt idx="7">
                  <c:v>9090</c:v>
                </c:pt>
                <c:pt idx="8">
                  <c:v>8553</c:v>
                </c:pt>
                <c:pt idx="9">
                  <c:v>8482</c:v>
                </c:pt>
                <c:pt idx="10">
                  <c:v>8674</c:v>
                </c:pt>
                <c:pt idx="11">
                  <c:v>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E51-4ED5-914C-F4DAD9AD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60488"/>
        <c:axId val="449260160"/>
      </c:lineChart>
      <c:catAx>
        <c:axId val="33462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612273589"/>
        <c:crosses val="autoZero"/>
        <c:auto val="1"/>
        <c:lblAlgn val="ctr"/>
        <c:lblOffset val="100"/>
        <c:noMultiLvlLbl val="1"/>
      </c:catAx>
      <c:valAx>
        <c:axId val="1612273589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lvl="0">
              <a:defRPr sz="1000" b="0" i="0">
                <a:noFill/>
                <a:latin typeface="+mn-lt"/>
              </a:defRPr>
            </a:pPr>
            <a:endParaRPr lang="es-PE"/>
          </a:p>
        </c:txPr>
        <c:crossAx val="334621892"/>
        <c:crosses val="autoZero"/>
        <c:crossBetween val="between"/>
      </c:valAx>
      <c:valAx>
        <c:axId val="449260160"/>
        <c:scaling>
          <c:orientation val="minMax"/>
          <c:max val="12000"/>
          <c:min val="-5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PE"/>
          </a:p>
        </c:txPr>
        <c:crossAx val="449260488"/>
        <c:crosses val="max"/>
        <c:crossBetween val="between"/>
      </c:valAx>
      <c:catAx>
        <c:axId val="449260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2601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3935757538181749"/>
          <c:y val="0.9158558305211848"/>
          <c:w val="0.35815723034620672"/>
          <c:h val="8.0645725735895915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218017</xdr:colOff>
      <xdr:row>36</xdr:row>
      <xdr:rowOff>113241</xdr:rowOff>
    </xdr:from>
    <xdr:ext cx="12134850" cy="5534025"/>
    <xdr:graphicFrame macro="">
      <xdr:nvGraphicFramePr>
        <xdr:cNvPr id="1978104362" name="Chart 1" descr="Chart 0">
          <a:extLst>
            <a:ext uri="{FF2B5EF4-FFF2-40B4-BE49-F238E27FC236}">
              <a16:creationId xmlns:a16="http://schemas.microsoft.com/office/drawing/2014/main" id="{00000000-0008-0000-0000-00002A7AE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1676400</xdr:colOff>
      <xdr:row>91</xdr:row>
      <xdr:rowOff>114300</xdr:rowOff>
    </xdr:from>
    <xdr:ext cx="5162550" cy="5210175"/>
    <xdr:graphicFrame macro="">
      <xdr:nvGraphicFramePr>
        <xdr:cNvPr id="1178902807" name="Chart 2" descr="Chart 0">
          <a:extLst>
            <a:ext uri="{FF2B5EF4-FFF2-40B4-BE49-F238E27FC236}">
              <a16:creationId xmlns:a16="http://schemas.microsoft.com/office/drawing/2014/main" id="{00000000-0008-0000-0100-000017A14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285750</xdr:colOff>
      <xdr:row>91</xdr:row>
      <xdr:rowOff>123825</xdr:rowOff>
    </xdr:from>
    <xdr:ext cx="5295900" cy="5210175"/>
    <xdr:graphicFrame macro="">
      <xdr:nvGraphicFramePr>
        <xdr:cNvPr id="2029045178" name="Chart 3" descr="Chart 1">
          <a:extLst>
            <a:ext uri="{FF2B5EF4-FFF2-40B4-BE49-F238E27FC236}">
              <a16:creationId xmlns:a16="http://schemas.microsoft.com/office/drawing/2014/main" id="{00000000-0008-0000-0100-0000BAC5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72</xdr:row>
      <xdr:rowOff>64294</xdr:rowOff>
    </xdr:from>
    <xdr:ext cx="4610100" cy="3486150"/>
    <xdr:graphicFrame macro="">
      <xdr:nvGraphicFramePr>
        <xdr:cNvPr id="1597003305" name="Chart 4" descr="Chart 0">
          <a:extLst>
            <a:ext uri="{FF2B5EF4-FFF2-40B4-BE49-F238E27FC236}">
              <a16:creationId xmlns:a16="http://schemas.microsoft.com/office/drawing/2014/main" id="{00000000-0008-0000-0200-000029563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1390650</xdr:colOff>
      <xdr:row>72</xdr:row>
      <xdr:rowOff>71437</xdr:rowOff>
    </xdr:from>
    <xdr:ext cx="5095875" cy="3514725"/>
    <xdr:graphicFrame macro="">
      <xdr:nvGraphicFramePr>
        <xdr:cNvPr id="1844852604" name="Chart 5" descr="Chart 1">
          <a:extLst>
            <a:ext uri="{FF2B5EF4-FFF2-40B4-BE49-F238E27FC236}">
              <a16:creationId xmlns:a16="http://schemas.microsoft.com/office/drawing/2014/main" id="{00000000-0008-0000-0200-00007C37F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60</xdr:row>
      <xdr:rowOff>133350</xdr:rowOff>
    </xdr:from>
    <xdr:ext cx="8724900" cy="3552825"/>
    <xdr:graphicFrame macro="">
      <xdr:nvGraphicFramePr>
        <xdr:cNvPr id="293506743" name="Chart 8" descr="Chart 0">
          <a:extLst>
            <a:ext uri="{FF2B5EF4-FFF2-40B4-BE49-F238E27FC236}">
              <a16:creationId xmlns:a16="http://schemas.microsoft.com/office/drawing/2014/main" id="{00000000-0008-0000-0400-0000B78E7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155576</xdr:rowOff>
    </xdr:from>
    <xdr:ext cx="5143500" cy="3067050"/>
    <xdr:graphicFrame macro="">
      <xdr:nvGraphicFramePr>
        <xdr:cNvPr id="1741565401" name="Chart 6" descr="Chart 0">
          <a:extLst>
            <a:ext uri="{FF2B5EF4-FFF2-40B4-BE49-F238E27FC236}">
              <a16:creationId xmlns:a16="http://schemas.microsoft.com/office/drawing/2014/main" id="{00000000-0008-0000-0300-0000D92DC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887942</xdr:colOff>
      <xdr:row>64</xdr:row>
      <xdr:rowOff>128057</xdr:rowOff>
    </xdr:from>
    <xdr:ext cx="5124450" cy="3114675"/>
    <xdr:graphicFrame macro="">
      <xdr:nvGraphicFramePr>
        <xdr:cNvPr id="1874643042" name="Chart 7" descr="Chart 1">
          <a:extLst>
            <a:ext uri="{FF2B5EF4-FFF2-40B4-BE49-F238E27FC236}">
              <a16:creationId xmlns:a16="http://schemas.microsoft.com/office/drawing/2014/main" id="{00000000-0008-0000-0300-000062C8B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31749</xdr:colOff>
      <xdr:row>42</xdr:row>
      <xdr:rowOff>31751</xdr:rowOff>
    </xdr:from>
    <xdr:ext cx="12487275" cy="4984749"/>
    <xdr:graphicFrame macro="">
      <xdr:nvGraphicFramePr>
        <xdr:cNvPr id="984150090" name="Chart 9" descr="Chart 0">
          <a:extLst>
            <a:ext uri="{FF2B5EF4-FFF2-40B4-BE49-F238E27FC236}">
              <a16:creationId xmlns:a16="http://schemas.microsoft.com/office/drawing/2014/main" id="{00000000-0008-0000-0500-00004AF0A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94192</xdr:colOff>
      <xdr:row>34</xdr:row>
      <xdr:rowOff>68792</xdr:rowOff>
    </xdr:from>
    <xdr:ext cx="11077575" cy="6286500"/>
    <xdr:graphicFrame macro="">
      <xdr:nvGraphicFramePr>
        <xdr:cNvPr id="1132721486" name="Chart 10" descr="Chart 0">
          <a:extLst>
            <a:ext uri="{FF2B5EF4-FFF2-40B4-BE49-F238E27FC236}">
              <a16:creationId xmlns:a16="http://schemas.microsoft.com/office/drawing/2014/main" id="{00000000-0008-0000-0600-00004EF58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48683</xdr:colOff>
      <xdr:row>16</xdr:row>
      <xdr:rowOff>112183</xdr:rowOff>
    </xdr:from>
    <xdr:ext cx="10839450" cy="3609975"/>
    <xdr:graphicFrame macro="">
      <xdr:nvGraphicFramePr>
        <xdr:cNvPr id="1311761355" name="Chart 11" descr="Chart 0">
          <a:extLst>
            <a:ext uri="{FF2B5EF4-FFF2-40B4-BE49-F238E27FC236}">
              <a16:creationId xmlns:a16="http://schemas.microsoft.com/office/drawing/2014/main" id="{00000000-0008-0000-0700-0000CBE32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256117</xdr:colOff>
      <xdr:row>37</xdr:row>
      <xdr:rowOff>16933</xdr:rowOff>
    </xdr:from>
    <xdr:ext cx="10715625" cy="3200400"/>
    <xdr:graphicFrame macro="">
      <xdr:nvGraphicFramePr>
        <xdr:cNvPr id="1945813680" name="Chart 12" descr="Chart 1">
          <a:extLst>
            <a:ext uri="{FF2B5EF4-FFF2-40B4-BE49-F238E27FC236}">
              <a16:creationId xmlns:a16="http://schemas.microsoft.com/office/drawing/2014/main" id="{00000000-0008-0000-0700-0000B0C2F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17</xdr:row>
      <xdr:rowOff>28575</xdr:rowOff>
    </xdr:from>
    <xdr:ext cx="9677400" cy="4133850"/>
    <xdr:graphicFrame macro="">
      <xdr:nvGraphicFramePr>
        <xdr:cNvPr id="1646460641" name="Chart 14" descr="Chart 1">
          <a:extLst>
            <a:ext uri="{FF2B5EF4-FFF2-40B4-BE49-F238E27FC236}">
              <a16:creationId xmlns:a16="http://schemas.microsoft.com/office/drawing/2014/main" id="{00000000-0008-0000-0800-0000E1FE2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0"/>
  <sheetViews>
    <sheetView showGridLines="0" zoomScale="80" zoomScaleNormal="80" workbookViewId="0">
      <selection activeCell="U19" sqref="U19"/>
    </sheetView>
  </sheetViews>
  <sheetFormatPr baseColWidth="10" defaultColWidth="14.42578125" defaultRowHeight="15" customHeight="1" x14ac:dyDescent="0.2"/>
  <cols>
    <col min="1" max="1" width="1.28515625" customWidth="1"/>
    <col min="2" max="2" width="1.5703125" customWidth="1"/>
    <col min="3" max="3" width="2.5703125" customWidth="1"/>
    <col min="4" max="4" width="3.85546875" customWidth="1"/>
    <col min="5" max="5" width="30" bestFit="1" customWidth="1"/>
    <col min="6" max="6" width="12.28515625" customWidth="1"/>
    <col min="7" max="11" width="12.7109375" customWidth="1"/>
    <col min="12" max="12" width="14.85546875" customWidth="1"/>
    <col min="13" max="17" width="12.7109375" customWidth="1"/>
    <col min="18" max="18" width="15.5703125" customWidth="1"/>
    <col min="19" max="19" width="1" customWidth="1"/>
    <col min="20" max="20" width="12.7109375" customWidth="1"/>
    <col min="21" max="21" width="37.5703125" customWidth="1"/>
    <col min="22" max="22" width="14.5703125" customWidth="1"/>
    <col min="23" max="23" width="16.28515625" customWidth="1"/>
    <col min="24" max="24" width="14" customWidth="1"/>
    <col min="25" max="25" width="16.28515625" customWidth="1"/>
    <col min="26" max="29" width="9.140625" customWidth="1"/>
    <col min="30" max="30" width="19" customWidth="1"/>
    <col min="31" max="40" width="9.140625" customWidth="1"/>
  </cols>
  <sheetData>
    <row r="1" spans="1:38" ht="23.25" customHeight="1" x14ac:dyDescent="0.25">
      <c r="A1" s="1"/>
      <c r="B1" s="473" t="s">
        <v>0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1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6.5" customHeight="1" x14ac:dyDescent="0.25">
      <c r="A2" s="1"/>
      <c r="B2" s="473" t="s">
        <v>1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1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5.75" customHeight="1" x14ac:dyDescent="0.25">
      <c r="A3" s="1"/>
      <c r="B3" s="1"/>
      <c r="C3" s="1" t="s">
        <v>2</v>
      </c>
      <c r="D3" s="1"/>
      <c r="E3" s="1"/>
      <c r="F3" s="4"/>
      <c r="G3" s="1"/>
      <c r="H3" s="1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39.75" customHeight="1" x14ac:dyDescent="0.25">
      <c r="A4" s="5"/>
      <c r="B4" s="475" t="s">
        <v>3</v>
      </c>
      <c r="C4" s="476"/>
      <c r="D4" s="476"/>
      <c r="E4" s="476"/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469" t="s">
        <v>16</v>
      </c>
      <c r="S4" s="170"/>
      <c r="T4" s="5"/>
      <c r="U4" s="7"/>
      <c r="V4" s="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5.75" x14ac:dyDescent="0.25">
      <c r="A5" s="9"/>
      <c r="B5" s="171"/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2"/>
      <c r="S5" s="173"/>
      <c r="T5" s="9"/>
      <c r="U5" s="2"/>
      <c r="V5" s="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30" customHeight="1" x14ac:dyDescent="0.2">
      <c r="A6" s="5"/>
      <c r="B6" s="477" t="s">
        <v>4</v>
      </c>
      <c r="C6" s="478"/>
      <c r="D6" s="478"/>
      <c r="E6" s="478"/>
      <c r="F6" s="174">
        <f t="shared" ref="F6:R6" si="0">+F8+F26</f>
        <v>5740163</v>
      </c>
      <c r="G6" s="174">
        <f t="shared" si="0"/>
        <v>126226</v>
      </c>
      <c r="H6" s="174">
        <f t="shared" si="0"/>
        <v>161304</v>
      </c>
      <c r="I6" s="174">
        <f t="shared" si="0"/>
        <v>80781</v>
      </c>
      <c r="J6" s="174">
        <f t="shared" si="0"/>
        <v>35204</v>
      </c>
      <c r="K6" s="174">
        <f t="shared" si="0"/>
        <v>598421</v>
      </c>
      <c r="L6" s="174">
        <f t="shared" si="0"/>
        <v>1420791</v>
      </c>
      <c r="M6" s="174">
        <f t="shared" si="0"/>
        <v>637569</v>
      </c>
      <c r="N6" s="174">
        <f t="shared" si="0"/>
        <v>139551</v>
      </c>
      <c r="O6" s="174">
        <f t="shared" si="0"/>
        <v>178708</v>
      </c>
      <c r="P6" s="174">
        <f t="shared" si="0"/>
        <v>176040</v>
      </c>
      <c r="Q6" s="174">
        <f t="shared" si="0"/>
        <v>831953</v>
      </c>
      <c r="R6" s="174">
        <f t="shared" si="0"/>
        <v>1353615</v>
      </c>
      <c r="S6" s="175"/>
      <c r="T6" s="5"/>
      <c r="U6" s="13"/>
      <c r="V6" s="14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15"/>
      <c r="B7" s="17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8"/>
      <c r="T7" s="15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30" customHeight="1" x14ac:dyDescent="0.2">
      <c r="A8" s="21"/>
      <c r="B8" s="22"/>
      <c r="C8" s="177" t="s">
        <v>17</v>
      </c>
      <c r="D8" s="177" t="s">
        <v>18</v>
      </c>
      <c r="E8" s="177"/>
      <c r="F8" s="174">
        <f t="shared" ref="F8:R8" si="1">+F10+F14+F18+F22</f>
        <v>1419406</v>
      </c>
      <c r="G8" s="174">
        <f t="shared" si="1"/>
        <v>121006</v>
      </c>
      <c r="H8" s="174">
        <f t="shared" si="1"/>
        <v>161280</v>
      </c>
      <c r="I8" s="174">
        <f t="shared" si="1"/>
        <v>80779</v>
      </c>
      <c r="J8" s="174">
        <f t="shared" si="1"/>
        <v>34935</v>
      </c>
      <c r="K8" s="174">
        <f t="shared" si="1"/>
        <v>45278</v>
      </c>
      <c r="L8" s="174">
        <f t="shared" si="1"/>
        <v>89940</v>
      </c>
      <c r="M8" s="174">
        <f t="shared" si="1"/>
        <v>148513</v>
      </c>
      <c r="N8" s="174">
        <f t="shared" si="1"/>
        <v>139275</v>
      </c>
      <c r="O8" s="174">
        <f t="shared" si="1"/>
        <v>178203</v>
      </c>
      <c r="P8" s="174">
        <f t="shared" si="1"/>
        <v>175024</v>
      </c>
      <c r="Q8" s="174">
        <f t="shared" si="1"/>
        <v>117997</v>
      </c>
      <c r="R8" s="174">
        <f t="shared" si="1"/>
        <v>127176</v>
      </c>
      <c r="S8" s="175"/>
      <c r="T8" s="21"/>
      <c r="U8" s="23"/>
      <c r="V8" s="2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2.75" customHeight="1" x14ac:dyDescent="0.2">
      <c r="A9" s="178"/>
      <c r="B9" s="26"/>
      <c r="C9" s="179"/>
      <c r="D9" s="179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1"/>
      <c r="T9" s="178"/>
      <c r="U9" s="182"/>
      <c r="V9" s="183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</row>
    <row r="10" spans="1:38" s="260" customFormat="1" ht="30" customHeight="1" x14ac:dyDescent="0.2">
      <c r="A10" s="21"/>
      <c r="B10" s="324"/>
      <c r="C10" s="325"/>
      <c r="D10" s="325"/>
      <c r="E10" s="326" t="s">
        <v>19</v>
      </c>
      <c r="F10" s="327">
        <f t="shared" ref="F10:R10" si="2">+F11+F12</f>
        <v>146706</v>
      </c>
      <c r="G10" s="327">
        <f t="shared" si="2"/>
        <v>10739</v>
      </c>
      <c r="H10" s="327">
        <f t="shared" si="2"/>
        <v>22072</v>
      </c>
      <c r="I10" s="472">
        <f t="shared" si="2"/>
        <v>9531</v>
      </c>
      <c r="J10" s="327">
        <f t="shared" si="2"/>
        <v>5068</v>
      </c>
      <c r="K10" s="327">
        <f t="shared" si="2"/>
        <v>6187</v>
      </c>
      <c r="L10" s="327">
        <f t="shared" si="2"/>
        <v>9627</v>
      </c>
      <c r="M10" s="327">
        <f t="shared" si="2"/>
        <v>9985</v>
      </c>
      <c r="N10" s="327">
        <f t="shared" si="2"/>
        <v>10765</v>
      </c>
      <c r="O10" s="327">
        <f t="shared" si="2"/>
        <v>14204</v>
      </c>
      <c r="P10" s="327">
        <f t="shared" si="2"/>
        <v>19611</v>
      </c>
      <c r="Q10" s="327">
        <f t="shared" si="2"/>
        <v>12544</v>
      </c>
      <c r="R10" s="327">
        <f t="shared" si="2"/>
        <v>16373</v>
      </c>
      <c r="S10" s="328"/>
      <c r="T10" s="21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"/>
      <c r="AI10" s="25"/>
      <c r="AJ10" s="25"/>
      <c r="AK10" s="25"/>
      <c r="AL10" s="25"/>
    </row>
    <row r="11" spans="1:38" s="260" customFormat="1" ht="30" customHeight="1" x14ac:dyDescent="0.2">
      <c r="A11" s="21"/>
      <c r="B11" s="257"/>
      <c r="C11" s="169"/>
      <c r="D11" s="169"/>
      <c r="E11" s="169" t="s">
        <v>20</v>
      </c>
      <c r="F11" s="261">
        <f t="shared" ref="F11:F12" si="3">SUM(G11:R11)</f>
        <v>146706</v>
      </c>
      <c r="G11" s="169">
        <v>10739</v>
      </c>
      <c r="H11" s="169">
        <v>22072</v>
      </c>
      <c r="I11" s="169">
        <v>9531</v>
      </c>
      <c r="J11" s="169">
        <v>5068</v>
      </c>
      <c r="K11" s="169">
        <v>6187</v>
      </c>
      <c r="L11" s="169">
        <v>9627</v>
      </c>
      <c r="M11" s="169">
        <v>9985</v>
      </c>
      <c r="N11" s="169">
        <v>10765</v>
      </c>
      <c r="O11" s="169">
        <v>14204</v>
      </c>
      <c r="P11" s="169">
        <v>19611</v>
      </c>
      <c r="Q11" s="169">
        <v>12544</v>
      </c>
      <c r="R11" s="169">
        <v>16373</v>
      </c>
      <c r="S11" s="258">
        <v>146705.65</v>
      </c>
      <c r="T11" s="21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"/>
      <c r="AI11" s="25"/>
      <c r="AJ11" s="25"/>
      <c r="AK11" s="25"/>
      <c r="AL11" s="25"/>
    </row>
    <row r="12" spans="1:38" s="260" customFormat="1" ht="30" hidden="1" customHeight="1" x14ac:dyDescent="0.2">
      <c r="A12" s="21"/>
      <c r="B12" s="257"/>
      <c r="C12" s="169"/>
      <c r="D12" s="169"/>
      <c r="E12" s="169" t="s">
        <v>21</v>
      </c>
      <c r="F12" s="261">
        <f t="shared" si="3"/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258"/>
      <c r="T12" s="21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"/>
      <c r="AI12" s="25"/>
      <c r="AJ12" s="25"/>
      <c r="AK12" s="25"/>
      <c r="AL12" s="25"/>
    </row>
    <row r="13" spans="1:38" s="260" customFormat="1" ht="12.75" customHeight="1" x14ac:dyDescent="0.2">
      <c r="A13" s="21"/>
      <c r="B13" s="257"/>
      <c r="C13" s="169"/>
      <c r="D13" s="169"/>
      <c r="E13" s="169"/>
      <c r="F13" s="26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258"/>
      <c r="T13" s="21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"/>
      <c r="AI13" s="25"/>
      <c r="AJ13" s="25"/>
      <c r="AK13" s="25"/>
      <c r="AL13" s="25"/>
    </row>
    <row r="14" spans="1:38" s="260" customFormat="1" ht="30" customHeight="1" x14ac:dyDescent="0.2">
      <c r="A14" s="329"/>
      <c r="B14" s="324"/>
      <c r="C14" s="325"/>
      <c r="D14" s="325"/>
      <c r="E14" s="326" t="s">
        <v>22</v>
      </c>
      <c r="F14" s="327">
        <f t="shared" ref="F14:R14" si="4">+F15+F16</f>
        <v>749342</v>
      </c>
      <c r="G14" s="327">
        <f t="shared" si="4"/>
        <v>58245</v>
      </c>
      <c r="H14" s="327">
        <f t="shared" si="4"/>
        <v>81782</v>
      </c>
      <c r="I14" s="327">
        <f t="shared" si="4"/>
        <v>24511</v>
      </c>
      <c r="J14" s="327">
        <f t="shared" si="4"/>
        <v>10312</v>
      </c>
      <c r="K14" s="327">
        <f t="shared" si="4"/>
        <v>12654</v>
      </c>
      <c r="L14" s="327">
        <f t="shared" si="4"/>
        <v>47758</v>
      </c>
      <c r="M14" s="327">
        <f t="shared" si="4"/>
        <v>96559</v>
      </c>
      <c r="N14" s="327">
        <f t="shared" si="4"/>
        <v>81172</v>
      </c>
      <c r="O14" s="327">
        <f t="shared" si="4"/>
        <v>116550</v>
      </c>
      <c r="P14" s="327">
        <f t="shared" si="4"/>
        <v>101774</v>
      </c>
      <c r="Q14" s="327">
        <f t="shared" si="4"/>
        <v>54489</v>
      </c>
      <c r="R14" s="327">
        <f t="shared" si="4"/>
        <v>63536</v>
      </c>
      <c r="S14" s="328"/>
      <c r="T14" s="21"/>
      <c r="U14" s="25"/>
      <c r="V14" s="25"/>
      <c r="W14" s="262"/>
      <c r="X14" s="25"/>
      <c r="Y14" s="25"/>
      <c r="Z14" s="25"/>
      <c r="AA14" s="25"/>
      <c r="AB14" s="25"/>
      <c r="AC14" s="25"/>
      <c r="AD14" s="25"/>
      <c r="AE14" s="25"/>
      <c r="AF14" s="25"/>
      <c r="AG14" s="262"/>
      <c r="AH14" s="25"/>
      <c r="AI14" s="25"/>
      <c r="AJ14" s="25"/>
      <c r="AK14" s="25"/>
      <c r="AL14" s="25"/>
    </row>
    <row r="15" spans="1:38" s="260" customFormat="1" ht="30" customHeight="1" x14ac:dyDescent="0.2">
      <c r="A15" s="21"/>
      <c r="B15" s="257"/>
      <c r="C15" s="169"/>
      <c r="D15" s="169"/>
      <c r="E15" s="169" t="s">
        <v>20</v>
      </c>
      <c r="F15" s="261">
        <f t="shared" ref="F15:F16" si="5">SUM(G15:R15)</f>
        <v>733280</v>
      </c>
      <c r="G15" s="169">
        <v>57221</v>
      </c>
      <c r="H15" s="169">
        <v>80649</v>
      </c>
      <c r="I15" s="169">
        <v>23270</v>
      </c>
      <c r="J15" s="169">
        <v>9173</v>
      </c>
      <c r="K15" s="169">
        <v>11285</v>
      </c>
      <c r="L15" s="169">
        <v>46344</v>
      </c>
      <c r="M15" s="169">
        <v>94936</v>
      </c>
      <c r="N15" s="169">
        <v>79670</v>
      </c>
      <c r="O15" s="169">
        <v>114964</v>
      </c>
      <c r="P15" s="169">
        <v>100371</v>
      </c>
      <c r="Q15" s="169">
        <v>53132</v>
      </c>
      <c r="R15" s="169">
        <v>62265</v>
      </c>
      <c r="S15" s="258"/>
      <c r="T15" s="21"/>
      <c r="U15" s="25"/>
      <c r="V15" s="25"/>
      <c r="W15" s="262"/>
      <c r="X15" s="25"/>
      <c r="Y15" s="25"/>
      <c r="Z15" s="25"/>
      <c r="AA15" s="25"/>
      <c r="AB15" s="25"/>
      <c r="AC15" s="25"/>
      <c r="AD15" s="25"/>
      <c r="AE15" s="25"/>
      <c r="AF15" s="25"/>
      <c r="AG15" s="262"/>
      <c r="AH15" s="25"/>
      <c r="AI15" s="25"/>
      <c r="AJ15" s="25"/>
      <c r="AK15" s="25"/>
      <c r="AL15" s="25"/>
    </row>
    <row r="16" spans="1:38" s="260" customFormat="1" ht="30" customHeight="1" x14ac:dyDescent="0.2">
      <c r="A16" s="21"/>
      <c r="B16" s="257"/>
      <c r="C16" s="169"/>
      <c r="D16" s="169"/>
      <c r="E16" s="169" t="s">
        <v>21</v>
      </c>
      <c r="F16" s="261">
        <f t="shared" si="5"/>
        <v>16062</v>
      </c>
      <c r="G16" s="169">
        <v>1024</v>
      </c>
      <c r="H16" s="169">
        <v>1133</v>
      </c>
      <c r="I16" s="169">
        <v>1241</v>
      </c>
      <c r="J16" s="169">
        <v>1139</v>
      </c>
      <c r="K16" s="169">
        <v>1369</v>
      </c>
      <c r="L16" s="169">
        <v>1414</v>
      </c>
      <c r="M16" s="169">
        <v>1623</v>
      </c>
      <c r="N16" s="169">
        <v>1502</v>
      </c>
      <c r="O16" s="169">
        <v>1586</v>
      </c>
      <c r="P16" s="169">
        <v>1403</v>
      </c>
      <c r="Q16" s="169">
        <v>1357</v>
      </c>
      <c r="R16" s="169">
        <v>1271</v>
      </c>
      <c r="S16" s="258"/>
      <c r="T16" s="21"/>
      <c r="U16" s="25"/>
      <c r="V16" s="25"/>
      <c r="W16" s="262"/>
      <c r="X16" s="25"/>
      <c r="Y16" s="25"/>
      <c r="Z16" s="25"/>
      <c r="AA16" s="25"/>
      <c r="AB16" s="25"/>
      <c r="AC16" s="25"/>
      <c r="AD16" s="25"/>
      <c r="AE16" s="25"/>
      <c r="AF16" s="25"/>
      <c r="AG16" s="262"/>
      <c r="AH16" s="25"/>
      <c r="AI16" s="25"/>
      <c r="AJ16" s="25"/>
      <c r="AK16" s="25"/>
      <c r="AL16" s="25"/>
    </row>
    <row r="17" spans="1:40" s="260" customFormat="1" ht="30" customHeight="1" x14ac:dyDescent="0.2">
      <c r="A17" s="21"/>
      <c r="B17" s="257"/>
      <c r="C17" s="169"/>
      <c r="D17" s="169"/>
      <c r="E17" s="169"/>
      <c r="F17" s="26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258"/>
      <c r="T17" s="21"/>
      <c r="U17" s="25"/>
      <c r="V17" s="25"/>
      <c r="W17" s="262"/>
      <c r="X17" s="25"/>
      <c r="Y17" s="25"/>
      <c r="Z17" s="25"/>
      <c r="AA17" s="25"/>
      <c r="AB17" s="25"/>
      <c r="AC17" s="25"/>
      <c r="AD17" s="25"/>
      <c r="AE17" s="25"/>
      <c r="AF17" s="25"/>
      <c r="AG17" s="262"/>
      <c r="AH17" s="25"/>
      <c r="AI17" s="25"/>
      <c r="AJ17" s="25"/>
      <c r="AK17" s="25"/>
      <c r="AL17" s="25"/>
    </row>
    <row r="18" spans="1:40" s="260" customFormat="1" ht="30" customHeight="1" x14ac:dyDescent="0.2">
      <c r="A18" s="279"/>
      <c r="B18" s="324"/>
      <c r="C18" s="325"/>
      <c r="D18" s="325"/>
      <c r="E18" s="326" t="s">
        <v>23</v>
      </c>
      <c r="F18" s="327">
        <f t="shared" ref="F18:R18" si="6">+F19+F20</f>
        <v>81515</v>
      </c>
      <c r="G18" s="327">
        <f t="shared" si="6"/>
        <v>7289</v>
      </c>
      <c r="H18" s="327">
        <f t="shared" si="6"/>
        <v>7464</v>
      </c>
      <c r="I18" s="327">
        <f t="shared" si="6"/>
        <v>4847</v>
      </c>
      <c r="J18" s="327">
        <f t="shared" si="6"/>
        <v>1174</v>
      </c>
      <c r="K18" s="327">
        <f t="shared" si="6"/>
        <v>1894</v>
      </c>
      <c r="L18" s="327">
        <f t="shared" si="6"/>
        <v>3286</v>
      </c>
      <c r="M18" s="327">
        <f t="shared" si="6"/>
        <v>9818</v>
      </c>
      <c r="N18" s="327">
        <f t="shared" si="6"/>
        <v>9999</v>
      </c>
      <c r="O18" s="327">
        <f t="shared" si="6"/>
        <v>9532</v>
      </c>
      <c r="P18" s="327">
        <f t="shared" si="6"/>
        <v>9622</v>
      </c>
      <c r="Q18" s="327">
        <f t="shared" si="6"/>
        <v>9517</v>
      </c>
      <c r="R18" s="327">
        <f t="shared" si="6"/>
        <v>7073</v>
      </c>
      <c r="S18" s="328"/>
      <c r="T18" s="21"/>
      <c r="U18" s="263"/>
      <c r="V18" s="263"/>
      <c r="W18" s="263"/>
      <c r="X18" s="263"/>
      <c r="Y18" s="263"/>
      <c r="Z18" s="74"/>
      <c r="AA18" s="74"/>
      <c r="AB18" s="74"/>
      <c r="AC18" s="74"/>
      <c r="AD18" s="74"/>
      <c r="AE18" s="74"/>
      <c r="AF18" s="74"/>
      <c r="AG18" s="25"/>
      <c r="AH18" s="24"/>
      <c r="AI18" s="25"/>
      <c r="AJ18" s="25"/>
      <c r="AK18" s="25"/>
      <c r="AL18" s="25"/>
    </row>
    <row r="19" spans="1:40" s="260" customFormat="1" ht="30" customHeight="1" x14ac:dyDescent="0.2">
      <c r="A19" s="21"/>
      <c r="B19" s="257"/>
      <c r="C19" s="169"/>
      <c r="D19" s="169"/>
      <c r="E19" s="169" t="s">
        <v>20</v>
      </c>
      <c r="F19" s="261">
        <f t="shared" ref="F19:F20" si="7">SUM(G19:R19)</f>
        <v>76953</v>
      </c>
      <c r="G19" s="169">
        <v>7032</v>
      </c>
      <c r="H19" s="169">
        <v>7257</v>
      </c>
      <c r="I19" s="169">
        <v>4600</v>
      </c>
      <c r="J19" s="169">
        <v>1065</v>
      </c>
      <c r="K19" s="169">
        <v>1671</v>
      </c>
      <c r="L19" s="169">
        <v>2897</v>
      </c>
      <c r="M19" s="169">
        <v>9334</v>
      </c>
      <c r="N19" s="169">
        <v>9438</v>
      </c>
      <c r="O19" s="169">
        <v>8920</v>
      </c>
      <c r="P19" s="169">
        <v>8933</v>
      </c>
      <c r="Q19" s="169">
        <v>9086</v>
      </c>
      <c r="R19" s="169">
        <v>6720</v>
      </c>
      <c r="S19" s="258"/>
      <c r="T19" s="21"/>
      <c r="U19" s="25"/>
      <c r="V19" s="25"/>
      <c r="W19" s="262"/>
      <c r="X19" s="25"/>
      <c r="Y19" s="25"/>
      <c r="Z19" s="25"/>
      <c r="AA19" s="25"/>
      <c r="AB19" s="25"/>
      <c r="AC19" s="25"/>
      <c r="AD19" s="25"/>
      <c r="AE19" s="25"/>
      <c r="AF19" s="25"/>
      <c r="AG19" s="262"/>
      <c r="AH19" s="25"/>
      <c r="AI19" s="25"/>
      <c r="AJ19" s="25"/>
      <c r="AK19" s="25"/>
      <c r="AL19" s="25"/>
    </row>
    <row r="20" spans="1:40" s="260" customFormat="1" ht="30" customHeight="1" x14ac:dyDescent="0.2">
      <c r="A20" s="21"/>
      <c r="B20" s="257"/>
      <c r="C20" s="169"/>
      <c r="D20" s="169"/>
      <c r="E20" s="169" t="s">
        <v>21</v>
      </c>
      <c r="F20" s="261">
        <f t="shared" si="7"/>
        <v>4562</v>
      </c>
      <c r="G20" s="264">
        <v>257</v>
      </c>
      <c r="H20" s="264">
        <v>207</v>
      </c>
      <c r="I20" s="264">
        <v>247</v>
      </c>
      <c r="J20" s="264">
        <v>109</v>
      </c>
      <c r="K20" s="264">
        <v>223</v>
      </c>
      <c r="L20" s="264">
        <v>389</v>
      </c>
      <c r="M20" s="264">
        <v>484</v>
      </c>
      <c r="N20" s="264">
        <v>561</v>
      </c>
      <c r="O20" s="264">
        <v>612</v>
      </c>
      <c r="P20" s="264">
        <v>689</v>
      </c>
      <c r="Q20" s="264">
        <v>431</v>
      </c>
      <c r="R20" s="264">
        <v>353</v>
      </c>
      <c r="S20" s="258"/>
      <c r="T20" s="21"/>
      <c r="U20" s="265"/>
      <c r="V20" s="266"/>
      <c r="W20" s="267"/>
      <c r="X20" s="266"/>
      <c r="Y20" s="25"/>
      <c r="Z20" s="25"/>
      <c r="AA20" s="25"/>
      <c r="AB20" s="25"/>
      <c r="AC20" s="25"/>
      <c r="AD20" s="25"/>
      <c r="AE20" s="25"/>
      <c r="AF20" s="25"/>
      <c r="AG20" s="262"/>
      <c r="AH20" s="25"/>
      <c r="AI20" s="25"/>
      <c r="AJ20" s="25"/>
      <c r="AK20" s="25"/>
      <c r="AL20" s="25"/>
    </row>
    <row r="21" spans="1:40" s="260" customFormat="1" ht="30" customHeight="1" x14ac:dyDescent="0.2">
      <c r="A21" s="21"/>
      <c r="B21" s="257"/>
      <c r="C21" s="169"/>
      <c r="D21" s="169"/>
      <c r="E21" s="169"/>
      <c r="F21" s="26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258"/>
      <c r="T21" s="21"/>
      <c r="U21" s="266"/>
      <c r="V21" s="266"/>
      <c r="W21" s="267"/>
      <c r="X21" s="266"/>
      <c r="Y21" s="25"/>
      <c r="Z21" s="25"/>
      <c r="AA21" s="25"/>
      <c r="AB21" s="25"/>
      <c r="AC21" s="25"/>
      <c r="AD21" s="25"/>
      <c r="AE21" s="25"/>
      <c r="AF21" s="25"/>
      <c r="AG21" s="262"/>
      <c r="AH21" s="25"/>
      <c r="AI21" s="25"/>
      <c r="AJ21" s="25"/>
      <c r="AK21" s="25"/>
      <c r="AL21" s="25"/>
    </row>
    <row r="22" spans="1:40" s="260" customFormat="1" ht="30" customHeight="1" x14ac:dyDescent="0.2">
      <c r="A22" s="21"/>
      <c r="B22" s="324"/>
      <c r="C22" s="325"/>
      <c r="D22" s="325"/>
      <c r="E22" s="326" t="s">
        <v>24</v>
      </c>
      <c r="F22" s="327">
        <f t="shared" ref="F22:R22" si="8">+F23+F24</f>
        <v>441843</v>
      </c>
      <c r="G22" s="330">
        <f t="shared" si="8"/>
        <v>44733</v>
      </c>
      <c r="H22" s="327">
        <f t="shared" si="8"/>
        <v>49962</v>
      </c>
      <c r="I22" s="327">
        <f t="shared" si="8"/>
        <v>41890</v>
      </c>
      <c r="J22" s="327">
        <f t="shared" si="8"/>
        <v>18381</v>
      </c>
      <c r="K22" s="327">
        <f t="shared" si="8"/>
        <v>24543</v>
      </c>
      <c r="L22" s="327">
        <f t="shared" si="8"/>
        <v>29269</v>
      </c>
      <c r="M22" s="327">
        <f t="shared" si="8"/>
        <v>32151</v>
      </c>
      <c r="N22" s="327">
        <f t="shared" si="8"/>
        <v>37339</v>
      </c>
      <c r="O22" s="327">
        <f t="shared" si="8"/>
        <v>37917</v>
      </c>
      <c r="P22" s="327">
        <f t="shared" si="8"/>
        <v>44017</v>
      </c>
      <c r="Q22" s="327">
        <f t="shared" si="8"/>
        <v>41447</v>
      </c>
      <c r="R22" s="327">
        <f t="shared" si="8"/>
        <v>40194</v>
      </c>
      <c r="S22" s="328"/>
      <c r="T22" s="21"/>
      <c r="U22" s="268"/>
      <c r="V22" s="268"/>
      <c r="W22" s="268"/>
      <c r="X22" s="269"/>
      <c r="Y22" s="21"/>
      <c r="Z22" s="21"/>
      <c r="AA22" s="21"/>
      <c r="AB22" s="21"/>
      <c r="AC22" s="21"/>
      <c r="AD22" s="21"/>
      <c r="AE22" s="21"/>
      <c r="AF22" s="21"/>
      <c r="AG22" s="270"/>
      <c r="AH22" s="25"/>
      <c r="AI22" s="25"/>
      <c r="AJ22" s="25"/>
      <c r="AK22" s="25"/>
      <c r="AL22" s="25"/>
    </row>
    <row r="23" spans="1:40" s="260" customFormat="1" ht="30" customHeight="1" x14ac:dyDescent="0.2">
      <c r="A23" s="21"/>
      <c r="B23" s="257"/>
      <c r="C23" s="169"/>
      <c r="D23" s="169"/>
      <c r="E23" s="169" t="s">
        <v>20</v>
      </c>
      <c r="F23" s="271">
        <f t="shared" ref="F23:F24" si="9">SUM(G23:R23)</f>
        <v>385178</v>
      </c>
      <c r="G23" s="264">
        <v>40321</v>
      </c>
      <c r="H23" s="264">
        <v>45140</v>
      </c>
      <c r="I23" s="264">
        <v>36766</v>
      </c>
      <c r="J23" s="264">
        <v>13362</v>
      </c>
      <c r="K23" s="264">
        <v>19896</v>
      </c>
      <c r="L23" s="264">
        <v>22483</v>
      </c>
      <c r="M23" s="264">
        <v>27139</v>
      </c>
      <c r="N23" s="264">
        <v>31864</v>
      </c>
      <c r="O23" s="264">
        <v>33582</v>
      </c>
      <c r="P23" s="264">
        <v>39503</v>
      </c>
      <c r="Q23" s="264">
        <v>38005</v>
      </c>
      <c r="R23" s="264">
        <v>37117</v>
      </c>
      <c r="S23" s="258"/>
      <c r="T23" s="21"/>
      <c r="U23" s="265"/>
      <c r="V23" s="266"/>
      <c r="W23" s="267"/>
      <c r="X23" s="266"/>
      <c r="Y23" s="25"/>
      <c r="Z23" s="25"/>
      <c r="AA23" s="25"/>
      <c r="AB23" s="25"/>
      <c r="AC23" s="25"/>
      <c r="AD23" s="25"/>
      <c r="AE23" s="25"/>
      <c r="AF23" s="25"/>
      <c r="AG23" s="262"/>
      <c r="AH23" s="25"/>
      <c r="AI23" s="25"/>
      <c r="AJ23" s="25"/>
      <c r="AK23" s="25"/>
      <c r="AL23" s="25"/>
    </row>
    <row r="24" spans="1:40" s="260" customFormat="1" ht="30" customHeight="1" x14ac:dyDescent="0.2">
      <c r="A24" s="21"/>
      <c r="B24" s="257"/>
      <c r="C24" s="169"/>
      <c r="D24" s="169"/>
      <c r="E24" s="169" t="s">
        <v>21</v>
      </c>
      <c r="F24" s="261">
        <f t="shared" si="9"/>
        <v>56665</v>
      </c>
      <c r="G24" s="264">
        <v>4412</v>
      </c>
      <c r="H24" s="264">
        <v>4822</v>
      </c>
      <c r="I24" s="264">
        <v>5124</v>
      </c>
      <c r="J24" s="264">
        <v>5019</v>
      </c>
      <c r="K24" s="264">
        <v>4647</v>
      </c>
      <c r="L24" s="264">
        <v>6786</v>
      </c>
      <c r="M24" s="264">
        <v>5012</v>
      </c>
      <c r="N24" s="264">
        <v>5475</v>
      </c>
      <c r="O24" s="264">
        <v>4335</v>
      </c>
      <c r="P24" s="264">
        <v>4514</v>
      </c>
      <c r="Q24" s="264">
        <v>3442</v>
      </c>
      <c r="R24" s="264">
        <v>3077</v>
      </c>
      <c r="S24" s="258"/>
      <c r="T24" s="21"/>
      <c r="U24" s="265"/>
      <c r="V24" s="266"/>
      <c r="W24" s="267"/>
      <c r="X24" s="266"/>
      <c r="Y24" s="25"/>
      <c r="Z24" s="25"/>
      <c r="AA24" s="25"/>
      <c r="AB24" s="25"/>
      <c r="AC24" s="25"/>
      <c r="AD24" s="25"/>
      <c r="AE24" s="25"/>
      <c r="AF24" s="25"/>
      <c r="AG24" s="262"/>
      <c r="AH24" s="25"/>
      <c r="AI24" s="25"/>
      <c r="AJ24" s="25"/>
      <c r="AK24" s="25"/>
      <c r="AL24" s="25"/>
    </row>
    <row r="25" spans="1:40" s="260" customFormat="1" ht="15.75" customHeight="1" x14ac:dyDescent="0.2">
      <c r="A25" s="21"/>
      <c r="B25" s="257"/>
      <c r="C25" s="169"/>
      <c r="D25" s="169"/>
      <c r="E25" s="169"/>
      <c r="F25" s="261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258"/>
      <c r="T25" s="21"/>
      <c r="U25" s="168"/>
      <c r="V25" s="168"/>
      <c r="W25" s="168"/>
      <c r="X25" s="168"/>
      <c r="Y25" s="31"/>
      <c r="Z25" s="31"/>
      <c r="AA25" s="31"/>
      <c r="AB25" s="31"/>
      <c r="AC25" s="31"/>
      <c r="AD25" s="31"/>
      <c r="AE25" s="31"/>
      <c r="AF25" s="31"/>
      <c r="AG25" s="25"/>
      <c r="AH25" s="25"/>
      <c r="AI25" s="25"/>
      <c r="AJ25" s="25"/>
      <c r="AK25" s="25"/>
      <c r="AL25" s="25"/>
    </row>
    <row r="26" spans="1:40" s="260" customFormat="1" ht="30" customHeight="1" x14ac:dyDescent="0.2">
      <c r="A26" s="21"/>
      <c r="B26" s="331"/>
      <c r="C26" s="332" t="s">
        <v>25</v>
      </c>
      <c r="D26" s="332" t="s">
        <v>26</v>
      </c>
      <c r="E26" s="332"/>
      <c r="F26" s="332">
        <f t="shared" ref="F26:F28" si="10">SUM(G26:R26)</f>
        <v>4320757</v>
      </c>
      <c r="G26" s="332">
        <f t="shared" ref="G26:R26" si="11">SUM(G27:G29)</f>
        <v>5220</v>
      </c>
      <c r="H26" s="332">
        <f t="shared" si="11"/>
        <v>24</v>
      </c>
      <c r="I26" s="332">
        <f t="shared" si="11"/>
        <v>2</v>
      </c>
      <c r="J26" s="332">
        <f t="shared" si="11"/>
        <v>269</v>
      </c>
      <c r="K26" s="332">
        <f t="shared" si="11"/>
        <v>553143</v>
      </c>
      <c r="L26" s="332">
        <f t="shared" si="11"/>
        <v>1330851</v>
      </c>
      <c r="M26" s="332">
        <f t="shared" si="11"/>
        <v>489056</v>
      </c>
      <c r="N26" s="332">
        <f t="shared" si="11"/>
        <v>276</v>
      </c>
      <c r="O26" s="332">
        <f t="shared" si="11"/>
        <v>505</v>
      </c>
      <c r="P26" s="332">
        <f t="shared" si="11"/>
        <v>1016</v>
      </c>
      <c r="Q26" s="332">
        <f t="shared" si="11"/>
        <v>713956</v>
      </c>
      <c r="R26" s="332">
        <f t="shared" si="11"/>
        <v>1226439</v>
      </c>
      <c r="S26" s="333"/>
      <c r="T26" s="21"/>
      <c r="U26" s="168"/>
      <c r="V26" s="168"/>
      <c r="W26" s="168"/>
      <c r="X26" s="168"/>
      <c r="Y26" s="31"/>
      <c r="Z26" s="31"/>
      <c r="AA26" s="31"/>
      <c r="AB26" s="31"/>
      <c r="AC26" s="31"/>
      <c r="AD26" s="31"/>
      <c r="AE26" s="31"/>
      <c r="AF26" s="31"/>
      <c r="AG26" s="31"/>
      <c r="AH26" s="25"/>
      <c r="AI26" s="25"/>
      <c r="AJ26" s="25"/>
      <c r="AK26" s="25"/>
      <c r="AL26" s="25"/>
    </row>
    <row r="27" spans="1:40" s="260" customFormat="1" ht="30" customHeight="1" x14ac:dyDescent="0.2">
      <c r="A27" s="21"/>
      <c r="B27" s="257"/>
      <c r="C27" s="169"/>
      <c r="D27" s="169"/>
      <c r="E27" s="169" t="s">
        <v>27</v>
      </c>
      <c r="F27" s="261">
        <f t="shared" si="10"/>
        <v>4313674</v>
      </c>
      <c r="G27" s="272">
        <v>5220</v>
      </c>
      <c r="H27" s="272">
        <v>0</v>
      </c>
      <c r="I27" s="272">
        <v>0</v>
      </c>
      <c r="J27" s="272">
        <v>0</v>
      </c>
      <c r="K27" s="272">
        <v>552643</v>
      </c>
      <c r="L27" s="272">
        <v>1330218</v>
      </c>
      <c r="M27" s="272">
        <v>488623</v>
      </c>
      <c r="N27" s="272">
        <v>263</v>
      </c>
      <c r="O27" s="273">
        <v>0</v>
      </c>
      <c r="P27" s="272">
        <v>0</v>
      </c>
      <c r="Q27" s="272">
        <v>711200</v>
      </c>
      <c r="R27" s="272">
        <v>1225507</v>
      </c>
      <c r="S27" s="258">
        <v>4313673.7249999996</v>
      </c>
      <c r="T27" s="21"/>
      <c r="U27" s="274"/>
      <c r="V27" s="275"/>
      <c r="W27" s="275"/>
      <c r="X27" s="275"/>
      <c r="Y27" s="276"/>
      <c r="Z27" s="276"/>
      <c r="AA27" s="276"/>
      <c r="AB27" s="276"/>
      <c r="AC27" s="276"/>
      <c r="AD27" s="276"/>
      <c r="AE27" s="276"/>
      <c r="AF27" s="276"/>
      <c r="AG27" s="276"/>
      <c r="AH27" s="25"/>
      <c r="AI27" s="25"/>
      <c r="AJ27" s="25"/>
      <c r="AK27" s="25"/>
      <c r="AL27" s="25"/>
    </row>
    <row r="28" spans="1:40" s="260" customFormat="1" ht="30" customHeight="1" x14ac:dyDescent="0.2">
      <c r="A28" s="21"/>
      <c r="B28" s="257"/>
      <c r="C28" s="169"/>
      <c r="D28" s="169"/>
      <c r="E28" s="169" t="s">
        <v>28</v>
      </c>
      <c r="F28" s="261">
        <f t="shared" si="10"/>
        <v>7082</v>
      </c>
      <c r="G28" s="272">
        <v>0</v>
      </c>
      <c r="H28" s="272">
        <v>24</v>
      </c>
      <c r="I28" s="272">
        <v>2</v>
      </c>
      <c r="J28" s="272">
        <v>269</v>
      </c>
      <c r="K28" s="272">
        <v>499</v>
      </c>
      <c r="L28" s="272">
        <v>633</v>
      </c>
      <c r="M28" s="272">
        <v>433</v>
      </c>
      <c r="N28" s="272">
        <v>13</v>
      </c>
      <c r="O28" s="272">
        <v>505</v>
      </c>
      <c r="P28" s="272">
        <v>1016</v>
      </c>
      <c r="Q28" s="272">
        <v>2756</v>
      </c>
      <c r="R28" s="272">
        <v>932</v>
      </c>
      <c r="S28" s="258">
        <v>7081.99</v>
      </c>
      <c r="T28" s="21"/>
      <c r="U28" s="277"/>
      <c r="V28" s="2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40" s="260" customFormat="1" ht="30" customHeight="1" x14ac:dyDescent="0.2">
      <c r="A29" s="21"/>
      <c r="B29" s="257"/>
      <c r="C29" s="169"/>
      <c r="D29" s="169"/>
      <c r="E29" s="278" t="s">
        <v>29</v>
      </c>
      <c r="F29" s="261">
        <f>SUM(G29:R29)</f>
        <v>1</v>
      </c>
      <c r="G29" s="272">
        <v>0</v>
      </c>
      <c r="H29" s="272">
        <v>0</v>
      </c>
      <c r="I29" s="272">
        <v>0</v>
      </c>
      <c r="J29" s="272">
        <v>0</v>
      </c>
      <c r="K29" s="272">
        <v>1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58">
        <v>0.97699999999999998</v>
      </c>
      <c r="T29" s="21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25"/>
      <c r="AI29" s="25"/>
      <c r="AJ29" s="25"/>
      <c r="AK29" s="25"/>
      <c r="AL29" s="25"/>
    </row>
    <row r="30" spans="1:40" ht="15.75" customHeight="1" x14ac:dyDescent="0.2">
      <c r="A30" s="33"/>
      <c r="B30" s="185"/>
      <c r="C30" s="186"/>
      <c r="D30" s="186"/>
      <c r="E30" s="186"/>
      <c r="F30" s="187"/>
      <c r="G30" s="186"/>
      <c r="H30" s="187"/>
      <c r="I30" s="187"/>
      <c r="J30" s="187"/>
      <c r="K30" s="187"/>
      <c r="L30" s="187"/>
      <c r="M30" s="187"/>
      <c r="N30" s="187"/>
      <c r="O30" s="186"/>
      <c r="P30" s="186"/>
      <c r="Q30" s="186"/>
      <c r="R30" s="186"/>
      <c r="S30" s="188"/>
      <c r="T30" s="33"/>
      <c r="U30" s="19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  <c r="AI30" s="35"/>
      <c r="AJ30" s="35"/>
      <c r="AK30" s="35"/>
      <c r="AL30" s="35"/>
    </row>
    <row r="31" spans="1:40" ht="15.75" customHeight="1" x14ac:dyDescent="0.2">
      <c r="A31" s="36"/>
      <c r="B31" s="36" t="s">
        <v>30</v>
      </c>
      <c r="C31" s="33"/>
      <c r="D31" s="36"/>
      <c r="E31" s="36"/>
      <c r="F31" s="37"/>
      <c r="G31" s="36"/>
      <c r="H31" s="36"/>
      <c r="I31" s="36"/>
      <c r="J31" s="36"/>
      <c r="K31" s="36"/>
      <c r="L31" s="36"/>
      <c r="M31" s="36"/>
      <c r="N31" s="36"/>
      <c r="O31" s="36"/>
      <c r="P31" s="36" t="s">
        <v>2</v>
      </c>
      <c r="Q31" s="36"/>
      <c r="R31" s="36"/>
      <c r="S31" s="36"/>
      <c r="T31" s="36"/>
      <c r="U31" s="19"/>
      <c r="V31" s="19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1:40" ht="15.75" customHeight="1" x14ac:dyDescent="0.2">
      <c r="A32" s="36"/>
      <c r="B32" s="36" t="s">
        <v>31</v>
      </c>
      <c r="C32" s="33"/>
      <c r="D32" s="36"/>
      <c r="E32" s="36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19"/>
      <c r="V32" s="19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6"/>
      <c r="AN32" s="36"/>
    </row>
    <row r="33" spans="1:42" ht="15.75" customHeight="1" x14ac:dyDescent="0.2">
      <c r="A33" s="36"/>
      <c r="B33" s="36" t="s">
        <v>32</v>
      </c>
      <c r="C33" s="33"/>
      <c r="D33" s="36"/>
      <c r="E33" s="36"/>
      <c r="F33" s="3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19"/>
      <c r="V33" s="19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6"/>
      <c r="AN33" s="36"/>
    </row>
    <row r="34" spans="1:42" ht="15.75" customHeight="1" x14ac:dyDescent="0.2">
      <c r="A34" s="39"/>
      <c r="B34" s="308" t="s">
        <v>33</v>
      </c>
      <c r="C34" s="39"/>
      <c r="D34" s="39"/>
      <c r="E34" s="39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39"/>
      <c r="U34" s="19"/>
      <c r="V34" s="19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9"/>
      <c r="AN34" s="39"/>
    </row>
    <row r="35" spans="1:42" ht="15.75" customHeight="1" x14ac:dyDescent="0.2">
      <c r="A35" s="39"/>
      <c r="B35" s="39"/>
      <c r="C35" s="39"/>
      <c r="D35" s="39"/>
      <c r="E35" s="39"/>
      <c r="F35" s="4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43"/>
      <c r="T35" s="39"/>
      <c r="U35" s="19"/>
      <c r="V35" s="19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41"/>
      <c r="AN35" s="41"/>
    </row>
    <row r="36" spans="1:42" ht="15.75" customHeight="1" x14ac:dyDescent="0.2">
      <c r="A36" s="39"/>
      <c r="B36" s="39"/>
      <c r="C36" s="39"/>
      <c r="D36" s="39"/>
      <c r="E36" s="39"/>
      <c r="F36" s="4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3"/>
      <c r="T36" s="39"/>
      <c r="U36" s="19"/>
      <c r="V36" s="19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1"/>
      <c r="AN36" s="41"/>
    </row>
    <row r="37" spans="1:42" ht="15.75" customHeight="1" x14ac:dyDescent="0.2">
      <c r="A37" s="39"/>
      <c r="B37" s="39"/>
      <c r="C37" s="39"/>
      <c r="D37" s="39"/>
      <c r="E37" s="39"/>
      <c r="F37" s="40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9"/>
      <c r="T37" s="39"/>
      <c r="U37" s="44"/>
      <c r="V37" s="19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1"/>
      <c r="AN37" s="41"/>
    </row>
    <row r="38" spans="1:42" ht="15.75" customHeight="1" x14ac:dyDescent="0.2">
      <c r="A38" s="39"/>
      <c r="B38" s="39"/>
      <c r="C38" s="39"/>
      <c r="D38" s="39"/>
      <c r="E38" s="39"/>
      <c r="F38" s="40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9"/>
      <c r="U38" s="44"/>
      <c r="V38" s="19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1"/>
      <c r="AN38" s="41"/>
    </row>
    <row r="39" spans="1:42" ht="15.75" customHeight="1" x14ac:dyDescent="0.2">
      <c r="A39" s="39"/>
      <c r="B39" s="39"/>
      <c r="C39" s="39"/>
      <c r="D39" s="39"/>
      <c r="E39" s="39"/>
      <c r="F39" s="40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39"/>
      <c r="U39" s="44"/>
      <c r="V39" s="19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41"/>
      <c r="AN39" s="41"/>
    </row>
    <row r="40" spans="1:42" ht="15.75" customHeight="1" x14ac:dyDescent="0.2">
      <c r="A40" s="45"/>
      <c r="B40" s="45"/>
      <c r="C40" s="45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5"/>
      <c r="R40" s="45"/>
      <c r="S40" s="45"/>
      <c r="T40" s="45"/>
      <c r="U40" s="47"/>
      <c r="V40" s="48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spans="1:42" ht="15.75" customHeight="1" x14ac:dyDescent="0.2">
      <c r="A41" s="45"/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5"/>
      <c r="P41" s="45"/>
      <c r="Q41" s="45"/>
      <c r="R41" s="45"/>
      <c r="S41" s="45"/>
      <c r="T41" s="45"/>
      <c r="U41" s="19"/>
      <c r="V41" s="19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45"/>
      <c r="AJ41" s="45"/>
      <c r="AK41" s="45"/>
      <c r="AL41" s="45"/>
      <c r="AM41" s="45"/>
      <c r="AN41" s="45"/>
    </row>
    <row r="42" spans="1:42" ht="15.75" customHeight="1" x14ac:dyDescent="0.25">
      <c r="A42" s="45"/>
      <c r="B42" s="45"/>
      <c r="C42" s="45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5"/>
      <c r="P42" s="45"/>
      <c r="Q42" s="45"/>
      <c r="R42" s="45"/>
      <c r="S42" s="45"/>
      <c r="T42" s="45"/>
      <c r="AD42" s="537" t="s">
        <v>3</v>
      </c>
      <c r="AE42" s="537" t="s">
        <v>5</v>
      </c>
      <c r="AF42" s="538" t="s">
        <v>6</v>
      </c>
      <c r="AG42" s="538" t="s">
        <v>7</v>
      </c>
      <c r="AH42" s="538" t="s">
        <v>8</v>
      </c>
      <c r="AI42" s="538" t="s">
        <v>9</v>
      </c>
      <c r="AJ42" s="538" t="s">
        <v>10</v>
      </c>
      <c r="AK42" s="538" t="s">
        <v>11</v>
      </c>
      <c r="AL42" s="538" t="s">
        <v>12</v>
      </c>
      <c r="AM42" s="538" t="s">
        <v>13</v>
      </c>
      <c r="AN42" s="538" t="s">
        <v>14</v>
      </c>
      <c r="AO42" s="538" t="s">
        <v>15</v>
      </c>
      <c r="AP42" s="538" t="s">
        <v>16</v>
      </c>
    </row>
    <row r="43" spans="1:42" ht="15.75" customHeight="1" x14ac:dyDescent="0.25">
      <c r="A43" s="45"/>
      <c r="B43" s="45"/>
      <c r="C43" s="45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5"/>
      <c r="P43" s="45"/>
      <c r="Q43" s="45"/>
      <c r="R43" s="45"/>
      <c r="S43" s="45"/>
      <c r="T43" s="45"/>
      <c r="AD43" s="539" t="s">
        <v>18</v>
      </c>
      <c r="AE43" s="539">
        <f>+G8</f>
        <v>121006</v>
      </c>
      <c r="AF43" s="539">
        <f>+H8</f>
        <v>161280</v>
      </c>
      <c r="AG43" s="539">
        <f>+I8</f>
        <v>80779</v>
      </c>
      <c r="AH43" s="539">
        <f>+J8</f>
        <v>34935</v>
      </c>
      <c r="AI43" s="539">
        <f>+K8</f>
        <v>45278</v>
      </c>
      <c r="AJ43" s="539">
        <f>+L8</f>
        <v>89940</v>
      </c>
      <c r="AK43" s="539">
        <f>+M8</f>
        <v>148513</v>
      </c>
      <c r="AL43" s="539">
        <f>+N8</f>
        <v>139275</v>
      </c>
      <c r="AM43" s="539">
        <f>+O8</f>
        <v>178203</v>
      </c>
      <c r="AN43" s="539">
        <f>+P8</f>
        <v>175024</v>
      </c>
      <c r="AO43" s="539">
        <f>+Q8</f>
        <v>117997</v>
      </c>
      <c r="AP43" s="539">
        <f>+R8</f>
        <v>127176</v>
      </c>
    </row>
    <row r="44" spans="1:42" ht="15.75" customHeight="1" x14ac:dyDescent="0.25">
      <c r="A44" s="45"/>
      <c r="B44" s="45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5"/>
      <c r="P44" s="45"/>
      <c r="Q44" s="45"/>
      <c r="R44" s="45"/>
      <c r="S44" s="45"/>
      <c r="T44" s="45"/>
      <c r="AD44" s="539" t="s">
        <v>26</v>
      </c>
      <c r="AE44" s="539">
        <f>+G26</f>
        <v>5220</v>
      </c>
      <c r="AF44" s="539">
        <f>+H26</f>
        <v>24</v>
      </c>
      <c r="AG44" s="539">
        <f>+I26</f>
        <v>2</v>
      </c>
      <c r="AH44" s="539">
        <f>+J26</f>
        <v>269</v>
      </c>
      <c r="AI44" s="539">
        <f>+K26</f>
        <v>553143</v>
      </c>
      <c r="AJ44" s="539">
        <f>+L26</f>
        <v>1330851</v>
      </c>
      <c r="AK44" s="539">
        <f>+M26</f>
        <v>489056</v>
      </c>
      <c r="AL44" s="539">
        <f>+N26</f>
        <v>276</v>
      </c>
      <c r="AM44" s="539">
        <f>+O26</f>
        <v>505</v>
      </c>
      <c r="AN44" s="539">
        <f>+P26</f>
        <v>1016</v>
      </c>
      <c r="AO44" s="539">
        <f>+Q26</f>
        <v>713956</v>
      </c>
      <c r="AP44" s="539">
        <f>+R26</f>
        <v>1226439</v>
      </c>
    </row>
    <row r="45" spans="1:42" ht="15.75" customHeight="1" x14ac:dyDescent="0.25">
      <c r="A45" s="45"/>
      <c r="B45" s="45"/>
      <c r="C45" s="45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5"/>
      <c r="P45" s="45"/>
      <c r="Q45" s="45"/>
      <c r="R45" s="45"/>
      <c r="S45" s="45"/>
      <c r="T45" s="45"/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</row>
    <row r="46" spans="1:42" ht="15.75" customHeight="1" x14ac:dyDescent="0.2">
      <c r="A46" s="45"/>
      <c r="B46" s="45"/>
      <c r="C46" s="45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5"/>
      <c r="P46" s="45"/>
      <c r="Q46" s="45"/>
      <c r="R46" s="45"/>
      <c r="S46" s="45"/>
      <c r="T46" s="45"/>
      <c r="AD46" s="152"/>
      <c r="AE46" s="152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</row>
    <row r="47" spans="1:42" ht="15.75" customHeight="1" x14ac:dyDescent="0.2">
      <c r="A47" s="45"/>
      <c r="B47" s="45"/>
      <c r="C47" s="45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5"/>
      <c r="P47" s="45"/>
      <c r="Q47" s="45"/>
      <c r="R47" s="45"/>
      <c r="S47" s="45"/>
      <c r="T47" s="45"/>
      <c r="U47" s="48"/>
      <c r="V47" s="48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2" ht="15.75" customHeight="1" x14ac:dyDescent="0.2">
      <c r="A48" s="45"/>
      <c r="B48" s="45"/>
      <c r="C48" s="45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5"/>
      <c r="P48" s="45"/>
      <c r="Q48" s="45"/>
      <c r="R48" s="45"/>
      <c r="S48" s="45"/>
      <c r="T48" s="45"/>
      <c r="U48" s="48"/>
      <c r="V48" s="48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</row>
    <row r="49" spans="1:40" ht="15.75" customHeight="1" x14ac:dyDescent="0.2">
      <c r="A49" s="45"/>
      <c r="B49" s="45"/>
      <c r="C49" s="45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5"/>
      <c r="P49" s="45"/>
      <c r="Q49" s="45"/>
      <c r="R49" s="45"/>
      <c r="S49" s="45"/>
      <c r="T49" s="45"/>
      <c r="U49" s="48"/>
      <c r="V49" s="48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</row>
    <row r="50" spans="1:40" ht="15.75" customHeight="1" x14ac:dyDescent="0.2">
      <c r="A50" s="45"/>
      <c r="B50" s="45"/>
      <c r="C50" s="45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5"/>
      <c r="P50" s="45"/>
      <c r="Q50" s="45"/>
      <c r="R50" s="45"/>
      <c r="S50" s="45"/>
      <c r="T50" s="45"/>
      <c r="U50" s="48"/>
      <c r="V50" s="48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</row>
    <row r="51" spans="1:40" ht="15.75" customHeight="1" x14ac:dyDescent="0.2">
      <c r="A51" s="45"/>
      <c r="B51" s="45"/>
      <c r="C51" s="45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5"/>
      <c r="P51" s="45"/>
      <c r="Q51" s="45"/>
      <c r="R51" s="45"/>
      <c r="S51" s="45"/>
      <c r="T51" s="45"/>
      <c r="U51" s="48"/>
      <c r="V51" s="48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</row>
    <row r="52" spans="1:40" ht="15.75" customHeight="1" x14ac:dyDescent="0.2">
      <c r="A52" s="45"/>
      <c r="B52" s="45"/>
      <c r="C52" s="45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5"/>
      <c r="P52" s="45"/>
      <c r="Q52" s="45"/>
      <c r="R52" s="45"/>
      <c r="S52" s="45"/>
      <c r="T52" s="45"/>
      <c r="U52" s="48"/>
      <c r="V52" s="48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  <row r="53" spans="1:40" ht="15.75" customHeight="1" x14ac:dyDescent="0.2">
      <c r="A53" s="45"/>
      <c r="B53" s="45"/>
      <c r="C53" s="45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5"/>
      <c r="P53" s="45"/>
      <c r="Q53" s="45"/>
      <c r="R53" s="45"/>
      <c r="S53" s="45"/>
      <c r="T53" s="45"/>
      <c r="U53" s="48"/>
      <c r="V53" s="48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</row>
    <row r="54" spans="1:40" ht="15.75" customHeight="1" x14ac:dyDescent="0.2">
      <c r="A54" s="39"/>
      <c r="B54" s="39"/>
      <c r="C54" s="39"/>
      <c r="D54" s="3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39"/>
      <c r="P54" s="39"/>
      <c r="Q54" s="39"/>
      <c r="R54" s="39"/>
      <c r="S54" s="39"/>
      <c r="T54" s="39"/>
      <c r="U54" s="19"/>
      <c r="V54" s="19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1"/>
      <c r="AN54" s="41"/>
    </row>
    <row r="55" spans="1:40" ht="15.75" customHeight="1" x14ac:dyDescent="0.2">
      <c r="A55" s="39"/>
      <c r="B55" s="39"/>
      <c r="C55" s="39"/>
      <c r="D55" s="3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39"/>
      <c r="P55" s="39"/>
      <c r="Q55" s="39"/>
      <c r="R55" s="39"/>
      <c r="S55" s="39"/>
      <c r="T55" s="39"/>
      <c r="U55" s="19"/>
      <c r="V55" s="19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41"/>
      <c r="AN55" s="41"/>
    </row>
    <row r="56" spans="1:40" ht="15.75" customHeight="1" x14ac:dyDescent="0.2">
      <c r="A56" s="39"/>
      <c r="B56" s="39"/>
      <c r="C56" s="39"/>
      <c r="D56" s="39"/>
      <c r="E56" s="49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19"/>
      <c r="V56" s="19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1"/>
      <c r="AN56" s="41"/>
    </row>
    <row r="57" spans="1:40" ht="15.75" customHeight="1" x14ac:dyDescent="0.2">
      <c r="A57" s="39"/>
      <c r="B57" s="39"/>
      <c r="C57" s="39"/>
      <c r="D57" s="39"/>
      <c r="E57" s="49"/>
      <c r="F57" s="40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19"/>
      <c r="V57" s="19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41"/>
      <c r="AN57" s="41"/>
    </row>
    <row r="58" spans="1:40" ht="15.75" customHeight="1" x14ac:dyDescent="0.2">
      <c r="A58" s="39"/>
      <c r="B58" s="39"/>
      <c r="C58" s="39"/>
      <c r="D58" s="39"/>
      <c r="E58" s="49"/>
      <c r="F58" s="40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19"/>
      <c r="V58" s="19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41"/>
      <c r="AN58" s="41"/>
    </row>
    <row r="59" spans="1:40" ht="15.75" customHeight="1" x14ac:dyDescent="0.2">
      <c r="A59" s="39"/>
      <c r="B59" s="39"/>
      <c r="C59" s="39"/>
      <c r="D59" s="39"/>
      <c r="E59" s="49"/>
      <c r="F59" s="40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19"/>
      <c r="V59" s="19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1"/>
      <c r="AN59" s="41"/>
    </row>
    <row r="60" spans="1:40" ht="15.75" customHeight="1" x14ac:dyDescent="0.2">
      <c r="A60" s="39"/>
      <c r="B60" s="39"/>
      <c r="C60" s="39"/>
      <c r="D60" s="39"/>
      <c r="E60" s="49"/>
      <c r="F60" s="40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19"/>
      <c r="V60" s="19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41"/>
      <c r="AN60" s="41"/>
    </row>
    <row r="61" spans="1:40" ht="15.75" customHeight="1" x14ac:dyDescent="0.2">
      <c r="A61" s="39"/>
      <c r="B61" s="39"/>
      <c r="C61" s="39"/>
      <c r="D61" s="39"/>
      <c r="E61" s="49"/>
      <c r="F61" s="40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19"/>
      <c r="V61" s="19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41"/>
      <c r="AN61" s="41"/>
    </row>
    <row r="62" spans="1:40" ht="15.75" customHeight="1" x14ac:dyDescent="0.2">
      <c r="A62" s="39"/>
      <c r="B62" s="39"/>
      <c r="C62" s="39"/>
      <c r="D62" s="39"/>
      <c r="E62" s="49"/>
      <c r="F62" s="4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19"/>
      <c r="V62" s="19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1"/>
      <c r="AN62" s="41"/>
    </row>
    <row r="63" spans="1:40" ht="15.75" customHeight="1" x14ac:dyDescent="0.2">
      <c r="A63" s="39"/>
      <c r="B63" s="39"/>
      <c r="C63" s="39"/>
      <c r="D63" s="39"/>
      <c r="E63" s="49"/>
      <c r="F63" s="4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19"/>
      <c r="V63" s="19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41"/>
      <c r="AN63" s="41"/>
    </row>
    <row r="64" spans="1:40" ht="15.75" customHeight="1" x14ac:dyDescent="0.2">
      <c r="A64" s="39"/>
      <c r="B64" s="39"/>
      <c r="C64" s="39"/>
      <c r="D64" s="39"/>
      <c r="E64" s="49"/>
      <c r="F64" s="40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19"/>
      <c r="V64" s="19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41"/>
      <c r="AN64" s="41"/>
    </row>
    <row r="65" spans="1:40" ht="15.75" customHeight="1" x14ac:dyDescent="0.2">
      <c r="A65" s="39"/>
      <c r="B65" s="39"/>
      <c r="C65" s="39"/>
      <c r="D65" s="39"/>
      <c r="E65" s="36" t="s">
        <v>34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19"/>
      <c r="V65" s="19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41"/>
      <c r="AN65" s="41"/>
    </row>
    <row r="66" spans="1:40" ht="15.75" customHeight="1" x14ac:dyDescent="0.2">
      <c r="A66" s="39"/>
      <c r="B66" s="39"/>
      <c r="C66" s="39"/>
      <c r="D66" s="39"/>
      <c r="E66" s="39"/>
      <c r="F66" s="40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19"/>
      <c r="V66" s="19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1"/>
      <c r="AN66" s="41"/>
    </row>
    <row r="67" spans="1:40" ht="15.75" customHeight="1" x14ac:dyDescent="0.2">
      <c r="A67" s="39"/>
      <c r="B67" s="39"/>
      <c r="C67" s="39"/>
      <c r="D67" s="39"/>
      <c r="E67" s="39"/>
      <c r="F67" s="40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19"/>
      <c r="V67" s="19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41"/>
      <c r="AN67" s="41"/>
    </row>
    <row r="68" spans="1:40" ht="15.75" customHeight="1" x14ac:dyDescent="0.2">
      <c r="A68" s="39"/>
      <c r="B68" s="39"/>
      <c r="C68" s="39"/>
      <c r="D68" s="39"/>
      <c r="E68" s="39"/>
      <c r="F68" s="40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19"/>
      <c r="V68" s="19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41"/>
      <c r="AN68" s="41"/>
    </row>
    <row r="69" spans="1:40" ht="15.75" customHeight="1" x14ac:dyDescent="0.2">
      <c r="A69" s="39"/>
      <c r="B69" s="39"/>
      <c r="C69" s="39"/>
      <c r="D69" s="39"/>
      <c r="E69" s="39"/>
      <c r="F69" s="4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19"/>
      <c r="V69" s="19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41"/>
      <c r="AN69" s="41"/>
    </row>
    <row r="70" spans="1:40" ht="15.75" customHeight="1" x14ac:dyDescent="0.2">
      <c r="A70" s="39"/>
      <c r="B70" s="39"/>
      <c r="C70" s="39"/>
      <c r="D70" s="39"/>
      <c r="E70" s="39"/>
      <c r="F70" s="40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19"/>
      <c r="V70" s="19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41"/>
      <c r="AN70" s="41"/>
    </row>
    <row r="71" spans="1:40" ht="15.75" customHeight="1" x14ac:dyDescent="0.2">
      <c r="A71" s="39"/>
      <c r="B71" s="39"/>
      <c r="C71" s="39"/>
      <c r="D71" s="36"/>
      <c r="E71" s="39"/>
      <c r="F71" s="40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19"/>
      <c r="V71" s="19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41"/>
      <c r="AN71" s="41"/>
    </row>
    <row r="72" spans="1:40" ht="15.75" customHeight="1" x14ac:dyDescent="0.2">
      <c r="A72" s="39"/>
      <c r="B72" s="39"/>
      <c r="C72" s="39"/>
      <c r="D72" s="39"/>
      <c r="E72" s="39"/>
      <c r="F72" s="40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19"/>
      <c r="V72" s="19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41"/>
      <c r="AN72" s="41"/>
    </row>
    <row r="73" spans="1:40" ht="15.75" customHeight="1" x14ac:dyDescent="0.2">
      <c r="A73" s="39"/>
      <c r="B73" s="39"/>
      <c r="C73" s="39"/>
      <c r="D73" s="39"/>
      <c r="E73" s="39"/>
      <c r="F73" s="40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19"/>
      <c r="V73" s="19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41"/>
      <c r="AN73" s="41"/>
    </row>
    <row r="74" spans="1:40" ht="15.75" customHeight="1" x14ac:dyDescent="0.2">
      <c r="A74" s="39"/>
      <c r="B74" s="39"/>
      <c r="C74" s="39"/>
      <c r="D74" s="39"/>
      <c r="E74" s="39"/>
      <c r="F74" s="40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19"/>
      <c r="V74" s="19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1"/>
      <c r="AN74" s="41"/>
    </row>
    <row r="75" spans="1:40" ht="15.75" customHeight="1" x14ac:dyDescent="0.2">
      <c r="A75" s="39"/>
      <c r="B75" s="39"/>
      <c r="C75" s="39"/>
      <c r="D75" s="39"/>
      <c r="E75" s="39"/>
      <c r="F75" s="40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19"/>
      <c r="V75" s="19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41"/>
      <c r="AN75" s="41"/>
    </row>
    <row r="76" spans="1:40" ht="15.75" customHeight="1" x14ac:dyDescent="0.2">
      <c r="A76" s="39"/>
      <c r="B76" s="39"/>
      <c r="C76" s="39"/>
      <c r="D76" s="39"/>
      <c r="E76" s="39"/>
      <c r="F76" s="40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19"/>
      <c r="V76" s="19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41"/>
      <c r="AN76" s="41"/>
    </row>
    <row r="77" spans="1:40" ht="15.75" customHeight="1" x14ac:dyDescent="0.2">
      <c r="A77" s="39"/>
      <c r="B77" s="39"/>
      <c r="C77" s="39"/>
      <c r="D77" s="39"/>
      <c r="E77" s="39"/>
      <c r="F77" s="40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19"/>
      <c r="V77" s="19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41"/>
      <c r="AN77" s="41"/>
    </row>
    <row r="78" spans="1:40" ht="15.75" customHeight="1" x14ac:dyDescent="0.2">
      <c r="A78" s="39"/>
      <c r="B78" s="39"/>
      <c r="C78" s="39"/>
      <c r="D78" s="39"/>
      <c r="E78" s="39"/>
      <c r="F78" s="40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19"/>
      <c r="V78" s="19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1"/>
      <c r="AN78" s="41"/>
    </row>
    <row r="79" spans="1:40" ht="15.75" customHeight="1" x14ac:dyDescent="0.2">
      <c r="A79" s="39"/>
      <c r="B79" s="39"/>
      <c r="C79" s="39"/>
      <c r="D79" s="39"/>
      <c r="E79" s="39"/>
      <c r="F79" s="40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19"/>
      <c r="V79" s="19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41"/>
      <c r="AN79" s="41"/>
    </row>
    <row r="80" spans="1:40" ht="15.75" customHeight="1" x14ac:dyDescent="0.2">
      <c r="A80" s="39"/>
      <c r="B80" s="39"/>
      <c r="C80" s="39"/>
      <c r="D80" s="39"/>
      <c r="E80" s="39"/>
      <c r="F80" s="4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19"/>
      <c r="V80" s="19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41"/>
      <c r="AN80" s="41"/>
    </row>
    <row r="81" spans="1:40" ht="15.75" customHeight="1" x14ac:dyDescent="0.2">
      <c r="A81" s="35"/>
      <c r="B81" s="35"/>
      <c r="C81" s="35"/>
      <c r="D81" s="35"/>
      <c r="E81" s="35"/>
      <c r="F81" s="5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19"/>
      <c r="V81" s="19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41"/>
      <c r="AN81" s="41"/>
    </row>
    <row r="82" spans="1:40" ht="15.75" customHeight="1" x14ac:dyDescent="0.2">
      <c r="A82" s="35"/>
      <c r="B82" s="35"/>
      <c r="C82" s="35"/>
      <c r="D82" s="35"/>
      <c r="E82" s="35"/>
      <c r="F82" s="5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19"/>
      <c r="V82" s="19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1"/>
      <c r="AN82" s="41"/>
    </row>
    <row r="83" spans="1:40" ht="15.75" customHeight="1" x14ac:dyDescent="0.2">
      <c r="A83" s="35"/>
      <c r="B83" s="35"/>
      <c r="C83" s="35"/>
      <c r="D83" s="35"/>
      <c r="E83" s="35"/>
      <c r="F83" s="5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9"/>
      <c r="V83" s="19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1"/>
      <c r="AN83" s="41"/>
    </row>
    <row r="84" spans="1:40" ht="15.75" customHeight="1" x14ac:dyDescent="0.2">
      <c r="A84" s="35"/>
      <c r="B84" s="35"/>
      <c r="C84" s="35"/>
      <c r="D84" s="35"/>
      <c r="E84" s="35"/>
      <c r="F84" s="5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9"/>
      <c r="V84" s="19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41"/>
      <c r="AN84" s="41"/>
    </row>
    <row r="85" spans="1:40" ht="15.75" customHeight="1" x14ac:dyDescent="0.2">
      <c r="A85" s="35"/>
      <c r="B85" s="35"/>
      <c r="C85" s="35"/>
      <c r="D85" s="35"/>
      <c r="E85" s="35"/>
      <c r="F85" s="5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9"/>
      <c r="V85" s="19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1"/>
      <c r="AN85" s="41"/>
    </row>
    <row r="86" spans="1:40" ht="15.75" customHeight="1" x14ac:dyDescent="0.2">
      <c r="A86" s="35"/>
      <c r="B86" s="35"/>
      <c r="C86" s="35"/>
      <c r="D86" s="35"/>
      <c r="E86" s="35"/>
      <c r="F86" s="5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9"/>
      <c r="V86" s="19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1"/>
      <c r="AN86" s="41"/>
    </row>
    <row r="87" spans="1:40" ht="15.75" customHeight="1" x14ac:dyDescent="0.2">
      <c r="A87" s="35"/>
      <c r="B87" s="35"/>
      <c r="C87" s="35"/>
      <c r="D87" s="35"/>
      <c r="E87" s="35"/>
      <c r="F87" s="5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9"/>
      <c r="V87" s="19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1"/>
      <c r="AN87" s="41"/>
    </row>
    <row r="88" spans="1:40" ht="15.75" customHeight="1" x14ac:dyDescent="0.2">
      <c r="A88" s="35"/>
      <c r="B88" s="35"/>
      <c r="C88" s="35"/>
      <c r="D88" s="35"/>
      <c r="E88" s="35"/>
      <c r="F88" s="5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9"/>
      <c r="V88" s="19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41"/>
      <c r="AN88" s="41"/>
    </row>
    <row r="89" spans="1:40" ht="15.75" customHeight="1" x14ac:dyDescent="0.2">
      <c r="A89" s="35"/>
      <c r="B89" s="35"/>
      <c r="C89" s="35"/>
      <c r="D89" s="35"/>
      <c r="E89" s="35"/>
      <c r="F89" s="50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9"/>
      <c r="V89" s="19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41"/>
      <c r="AN89" s="41"/>
    </row>
    <row r="90" spans="1:40" ht="15.75" customHeight="1" x14ac:dyDescent="0.2">
      <c r="A90" s="35"/>
      <c r="B90" s="35"/>
      <c r="C90" s="35"/>
      <c r="D90" s="35"/>
      <c r="E90" s="35"/>
      <c r="F90" s="50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9"/>
      <c r="V90" s="19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41"/>
      <c r="AN90" s="41"/>
    </row>
    <row r="91" spans="1:40" ht="15.75" customHeight="1" x14ac:dyDescent="0.2">
      <c r="A91" s="35"/>
      <c r="B91" s="35"/>
      <c r="C91" s="35"/>
      <c r="D91" s="35"/>
      <c r="E91" s="35"/>
      <c r="F91" s="50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9"/>
      <c r="V91" s="19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41"/>
      <c r="AN91" s="41"/>
    </row>
    <row r="92" spans="1:40" ht="15.75" customHeight="1" x14ac:dyDescent="0.2">
      <c r="A92" s="35"/>
      <c r="B92" s="35"/>
      <c r="C92" s="35"/>
      <c r="D92" s="35"/>
      <c r="E92" s="35"/>
      <c r="F92" s="50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9"/>
      <c r="V92" s="19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41"/>
      <c r="AN92" s="41"/>
    </row>
    <row r="93" spans="1:40" ht="15.75" customHeight="1" x14ac:dyDescent="0.2">
      <c r="A93" s="35"/>
      <c r="B93" s="35"/>
      <c r="C93" s="35"/>
      <c r="D93" s="35"/>
      <c r="E93" s="35"/>
      <c r="F93" s="50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9"/>
      <c r="V93" s="19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1"/>
      <c r="AN93" s="41"/>
    </row>
    <row r="94" spans="1:40" ht="15.75" customHeight="1" x14ac:dyDescent="0.2">
      <c r="A94" s="35"/>
      <c r="B94" s="35"/>
      <c r="C94" s="35"/>
      <c r="D94" s="35"/>
      <c r="E94" s="35"/>
      <c r="F94" s="50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9"/>
      <c r="V94" s="19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41"/>
      <c r="AN94" s="41"/>
    </row>
    <row r="95" spans="1:40" ht="15.75" customHeight="1" x14ac:dyDescent="0.2">
      <c r="A95" s="35"/>
      <c r="B95" s="35"/>
      <c r="C95" s="35"/>
      <c r="D95" s="35"/>
      <c r="E95" s="35"/>
      <c r="F95" s="50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9"/>
      <c r="V95" s="19">
        <f>SUM(V96:V97)</f>
        <v>5740163</v>
      </c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41"/>
      <c r="AN95" s="41"/>
    </row>
    <row r="96" spans="1:40" ht="15.75" customHeight="1" x14ac:dyDescent="0.2">
      <c r="A96" s="35"/>
      <c r="B96" s="35"/>
      <c r="C96" s="35"/>
      <c r="D96" s="35"/>
      <c r="E96" s="35"/>
      <c r="F96" s="50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19" t="s">
        <v>35</v>
      </c>
      <c r="V96" s="19">
        <f>F8</f>
        <v>1419406</v>
      </c>
      <c r="W96" s="28">
        <f>V96/V95*100</f>
        <v>24.727625330500196</v>
      </c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1"/>
      <c r="AN96" s="41"/>
    </row>
    <row r="97" spans="1:40" ht="15.75" customHeight="1" x14ac:dyDescent="0.2">
      <c r="A97" s="35"/>
      <c r="B97" s="35"/>
      <c r="C97" s="35"/>
      <c r="D97" s="35"/>
      <c r="E97" s="35"/>
      <c r="F97" s="50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19" t="s">
        <v>36</v>
      </c>
      <c r="V97" s="19">
        <f>F26</f>
        <v>4320757</v>
      </c>
      <c r="W97" s="28">
        <f>V97/V95*100</f>
        <v>75.272374669499811</v>
      </c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1"/>
      <c r="AN97" s="41"/>
    </row>
    <row r="98" spans="1:40" ht="15.75" customHeight="1" x14ac:dyDescent="0.2">
      <c r="A98" s="35"/>
      <c r="B98" s="35"/>
      <c r="C98" s="35"/>
      <c r="D98" s="35"/>
      <c r="E98" s="35"/>
      <c r="F98" s="50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19"/>
      <c r="V98" s="19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1"/>
      <c r="AN98" s="41"/>
    </row>
    <row r="99" spans="1:40" ht="15.75" customHeight="1" x14ac:dyDescent="0.2">
      <c r="A99" s="35"/>
      <c r="B99" s="35"/>
      <c r="C99" s="35"/>
      <c r="D99" s="35"/>
      <c r="E99" s="35" t="s">
        <v>35</v>
      </c>
      <c r="F99" s="50">
        <f>F8</f>
        <v>1419406</v>
      </c>
      <c r="G99" s="5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19"/>
      <c r="V99" s="19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41"/>
      <c r="AN99" s="41"/>
    </row>
    <row r="100" spans="1:40" ht="15.75" customHeight="1" x14ac:dyDescent="0.2">
      <c r="A100" s="35"/>
      <c r="B100" s="35"/>
      <c r="C100" s="35"/>
      <c r="D100" s="35"/>
      <c r="E100" s="35" t="s">
        <v>36</v>
      </c>
      <c r="F100" s="50">
        <f>F26</f>
        <v>4320757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19"/>
      <c r="V100" s="19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41"/>
      <c r="AN100" s="41"/>
    </row>
    <row r="101" spans="1:40" ht="15.75" customHeight="1" x14ac:dyDescent="0.2">
      <c r="A101" s="35"/>
      <c r="B101" s="35"/>
      <c r="C101" s="35"/>
      <c r="D101" s="35"/>
      <c r="E101" s="35" t="s">
        <v>37</v>
      </c>
      <c r="F101" s="50">
        <f>F10</f>
        <v>146706</v>
      </c>
      <c r="G101" s="51"/>
      <c r="H101" s="51">
        <f>+F101/F99*100</f>
        <v>10.335731989296931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9"/>
      <c r="V101" s="19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41"/>
      <c r="AN101" s="41"/>
    </row>
    <row r="102" spans="1:40" ht="15.75" customHeight="1" x14ac:dyDescent="0.2">
      <c r="A102" s="35"/>
      <c r="B102" s="35"/>
      <c r="C102" s="35"/>
      <c r="D102" s="35"/>
      <c r="E102" s="35" t="s">
        <v>38</v>
      </c>
      <c r="F102" s="50">
        <f>F14</f>
        <v>749342</v>
      </c>
      <c r="G102" s="51"/>
      <c r="H102" s="51">
        <f>+F102/F99*100</f>
        <v>52.792647065039887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19"/>
      <c r="V102" s="19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1"/>
      <c r="AN102" s="41"/>
    </row>
    <row r="103" spans="1:40" ht="15.75" customHeight="1" x14ac:dyDescent="0.2">
      <c r="A103" s="35"/>
      <c r="B103" s="35"/>
      <c r="C103" s="35"/>
      <c r="D103" s="35"/>
      <c r="E103" s="35" t="s">
        <v>39</v>
      </c>
      <c r="F103" s="50">
        <f>F18</f>
        <v>81515</v>
      </c>
      <c r="G103" s="51"/>
      <c r="H103" s="51">
        <f>+F103/F99*100</f>
        <v>5.7428952674569507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19"/>
      <c r="V103" s="19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41"/>
      <c r="AN103" s="41"/>
    </row>
    <row r="104" spans="1:40" ht="15.75" customHeight="1" x14ac:dyDescent="0.2">
      <c r="A104" s="35"/>
      <c r="B104" s="35"/>
      <c r="C104" s="35"/>
      <c r="D104" s="35"/>
      <c r="E104" s="35" t="s">
        <v>40</v>
      </c>
      <c r="F104" s="50">
        <f>F22</f>
        <v>441843</v>
      </c>
      <c r="G104" s="51"/>
      <c r="H104" s="51">
        <f>+F104/F99*100</f>
        <v>31.128725678206237</v>
      </c>
      <c r="I104" s="35" t="s">
        <v>41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19"/>
      <c r="V104" s="19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41"/>
      <c r="AN104" s="41"/>
    </row>
    <row r="105" spans="1:40" ht="15.75" customHeight="1" x14ac:dyDescent="0.2">
      <c r="A105" s="35"/>
      <c r="B105" s="35"/>
      <c r="C105" s="35"/>
      <c r="D105" s="35"/>
      <c r="E105" s="35" t="s">
        <v>42</v>
      </c>
      <c r="F105" s="50">
        <f>F27</f>
        <v>4313674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19"/>
      <c r="V105" s="19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41"/>
      <c r="AN105" s="41"/>
    </row>
    <row r="106" spans="1:40" ht="15.75" customHeight="1" x14ac:dyDescent="0.2">
      <c r="A106" s="35"/>
      <c r="B106" s="35"/>
      <c r="C106" s="35"/>
      <c r="D106" s="35"/>
      <c r="E106" s="35" t="s">
        <v>43</v>
      </c>
      <c r="F106" s="50">
        <f>F29</f>
        <v>1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19"/>
      <c r="V106" s="19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41"/>
      <c r="AN106" s="41"/>
    </row>
    <row r="107" spans="1:40" ht="15.75" customHeight="1" x14ac:dyDescent="0.2">
      <c r="A107" s="35"/>
      <c r="B107" s="35"/>
      <c r="C107" s="35"/>
      <c r="D107" s="35"/>
      <c r="E107" s="35"/>
      <c r="F107" s="50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19"/>
      <c r="V107" s="19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41"/>
      <c r="AN107" s="41"/>
    </row>
    <row r="108" spans="1:40" ht="15.75" customHeight="1" x14ac:dyDescent="0.2">
      <c r="A108" s="35"/>
      <c r="B108" s="35"/>
      <c r="C108" s="35"/>
      <c r="D108" s="35"/>
      <c r="E108" s="35"/>
      <c r="F108" s="50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19"/>
      <c r="V108" s="19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41"/>
      <c r="AN108" s="41"/>
    </row>
    <row r="109" spans="1:40" ht="15.75" customHeight="1" x14ac:dyDescent="0.2">
      <c r="A109" s="35"/>
      <c r="B109" s="35"/>
      <c r="C109" s="35"/>
      <c r="D109" s="35"/>
      <c r="E109" s="35"/>
      <c r="F109" s="50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19"/>
      <c r="V109" s="19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41"/>
      <c r="AN109" s="41"/>
    </row>
    <row r="110" spans="1:40" ht="15.75" customHeight="1" x14ac:dyDescent="0.2">
      <c r="A110" s="35"/>
      <c r="B110" s="35"/>
      <c r="C110" s="35"/>
      <c r="D110" s="35"/>
      <c r="E110" s="35"/>
      <c r="F110" s="50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19"/>
      <c r="V110" s="19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1"/>
      <c r="AN110" s="41"/>
    </row>
    <row r="111" spans="1:40" ht="15.75" customHeight="1" x14ac:dyDescent="0.2">
      <c r="A111" s="35"/>
      <c r="B111" s="35"/>
      <c r="C111" s="35"/>
      <c r="D111" s="35"/>
      <c r="E111" s="35"/>
      <c r="F111" s="50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19"/>
      <c r="V111" s="19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41"/>
      <c r="AN111" s="41"/>
    </row>
    <row r="112" spans="1:40" ht="15.75" customHeight="1" x14ac:dyDescent="0.2">
      <c r="A112" s="35"/>
      <c r="B112" s="35"/>
      <c r="C112" s="35"/>
      <c r="D112" s="35"/>
      <c r="E112" s="35"/>
      <c r="F112" s="50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19"/>
      <c r="V112" s="19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41"/>
      <c r="AN112" s="41"/>
    </row>
    <row r="113" spans="1:40" ht="15.75" customHeight="1" x14ac:dyDescent="0.2">
      <c r="A113" s="35"/>
      <c r="B113" s="35"/>
      <c r="C113" s="35"/>
      <c r="D113" s="35"/>
      <c r="E113" s="35"/>
      <c r="F113" s="50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19"/>
      <c r="V113" s="19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41"/>
      <c r="AN113" s="41"/>
    </row>
    <row r="114" spans="1:40" ht="15.75" customHeight="1" x14ac:dyDescent="0.2">
      <c r="A114" s="35"/>
      <c r="B114" s="35"/>
      <c r="C114" s="35"/>
      <c r="D114" s="35"/>
      <c r="E114" s="35"/>
      <c r="F114" s="50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19"/>
      <c r="V114" s="19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41"/>
      <c r="AN114" s="41"/>
    </row>
    <row r="115" spans="1:40" ht="15.75" customHeight="1" x14ac:dyDescent="0.2">
      <c r="A115" s="35"/>
      <c r="B115" s="35"/>
      <c r="C115" s="35"/>
      <c r="D115" s="35"/>
      <c r="E115" s="35"/>
      <c r="F115" s="50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19"/>
      <c r="V115" s="19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41"/>
      <c r="AN115" s="41"/>
    </row>
    <row r="116" spans="1:40" ht="15.75" customHeight="1" x14ac:dyDescent="0.2">
      <c r="A116" s="35"/>
      <c r="B116" s="35"/>
      <c r="C116" s="35"/>
      <c r="D116" s="35"/>
      <c r="E116" s="35"/>
      <c r="F116" s="50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19"/>
      <c r="V116" s="19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1"/>
      <c r="AN116" s="41"/>
    </row>
    <row r="117" spans="1:40" ht="15.75" customHeight="1" x14ac:dyDescent="0.2">
      <c r="A117" s="35"/>
      <c r="B117" s="35"/>
      <c r="C117" s="35"/>
      <c r="D117" s="35"/>
      <c r="E117" s="35"/>
      <c r="F117" s="50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19"/>
      <c r="V117" s="19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41"/>
      <c r="AN117" s="41"/>
    </row>
    <row r="118" spans="1:40" ht="15.75" customHeight="1" x14ac:dyDescent="0.2">
      <c r="A118" s="35"/>
      <c r="B118" s="35"/>
      <c r="C118" s="35"/>
      <c r="D118" s="35"/>
      <c r="E118" s="35"/>
      <c r="F118" s="50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19"/>
      <c r="V118" s="19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41"/>
      <c r="AN118" s="41"/>
    </row>
    <row r="119" spans="1:40" ht="15.75" customHeight="1" x14ac:dyDescent="0.2">
      <c r="A119" s="35"/>
      <c r="B119" s="35"/>
      <c r="C119" s="35"/>
      <c r="D119" s="35"/>
      <c r="E119" s="35"/>
      <c r="F119" s="50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19"/>
      <c r="V119" s="19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1"/>
      <c r="AN119" s="41"/>
    </row>
    <row r="120" spans="1:40" ht="15.75" customHeight="1" x14ac:dyDescent="0.2">
      <c r="A120" s="35"/>
      <c r="B120" s="35"/>
      <c r="C120" s="35"/>
      <c r="D120" s="35"/>
      <c r="E120" s="35"/>
      <c r="F120" s="50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19"/>
      <c r="V120" s="19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1"/>
      <c r="AN120" s="41"/>
    </row>
    <row r="121" spans="1:40" ht="15.75" customHeight="1" x14ac:dyDescent="0.2">
      <c r="A121" s="35"/>
      <c r="B121" s="35"/>
      <c r="C121" s="35"/>
      <c r="D121" s="35"/>
      <c r="E121" s="35"/>
      <c r="F121" s="50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19"/>
      <c r="V121" s="19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41"/>
      <c r="AN121" s="41"/>
    </row>
    <row r="122" spans="1:40" ht="15.75" customHeight="1" x14ac:dyDescent="0.2">
      <c r="A122" s="35"/>
      <c r="B122" s="35"/>
      <c r="C122" s="35"/>
      <c r="D122" s="35"/>
      <c r="E122" s="35"/>
      <c r="F122" s="50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19"/>
      <c r="V122" s="19">
        <f>SUM(V123:V126)</f>
        <v>1419406</v>
      </c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1"/>
      <c r="AN122" s="41"/>
    </row>
    <row r="123" spans="1:40" ht="15.75" customHeight="1" x14ac:dyDescent="0.2">
      <c r="A123" s="35"/>
      <c r="B123" s="35"/>
      <c r="C123" s="35"/>
      <c r="D123" s="35"/>
      <c r="E123" s="35"/>
      <c r="F123" s="50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19" t="s">
        <v>37</v>
      </c>
      <c r="V123" s="19">
        <f>F10</f>
        <v>146706</v>
      </c>
      <c r="W123" s="52">
        <f t="shared" ref="W123:W126" si="12">V123/$V$122*100</f>
        <v>10.335731989296931</v>
      </c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1"/>
      <c r="AN123" s="41"/>
    </row>
    <row r="124" spans="1:40" ht="15.75" customHeight="1" x14ac:dyDescent="0.2">
      <c r="A124" s="35"/>
      <c r="B124" s="35"/>
      <c r="C124" s="35"/>
      <c r="D124" s="35"/>
      <c r="E124" s="35"/>
      <c r="F124" s="50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19" t="s">
        <v>38</v>
      </c>
      <c r="V124" s="19">
        <f>F14</f>
        <v>749342</v>
      </c>
      <c r="W124" s="52">
        <f t="shared" si="12"/>
        <v>52.792647065039887</v>
      </c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41"/>
      <c r="AN124" s="41"/>
    </row>
    <row r="125" spans="1:40" ht="15.75" customHeight="1" x14ac:dyDescent="0.2">
      <c r="A125" s="35"/>
      <c r="B125" s="35"/>
      <c r="C125" s="35"/>
      <c r="D125" s="35"/>
      <c r="E125" s="35"/>
      <c r="F125" s="50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19" t="s">
        <v>39</v>
      </c>
      <c r="V125" s="19">
        <f>F18</f>
        <v>81515</v>
      </c>
      <c r="W125" s="52">
        <f t="shared" si="12"/>
        <v>5.7428952674569507</v>
      </c>
      <c r="X125" s="51">
        <f>15.94+51.57+3.5+28.99</f>
        <v>100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41"/>
      <c r="AN125" s="41"/>
    </row>
    <row r="126" spans="1:40" ht="15.75" customHeight="1" x14ac:dyDescent="0.2">
      <c r="A126" s="35"/>
      <c r="B126" s="35"/>
      <c r="C126" s="35"/>
      <c r="D126" s="35"/>
      <c r="E126" s="35"/>
      <c r="F126" s="50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19" t="s">
        <v>40</v>
      </c>
      <c r="V126" s="19">
        <f>F22</f>
        <v>441843</v>
      </c>
      <c r="W126" s="52">
        <f t="shared" si="12"/>
        <v>31.128725678206237</v>
      </c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1"/>
      <c r="AN126" s="41"/>
    </row>
    <row r="127" spans="1:40" ht="15.75" customHeight="1" x14ac:dyDescent="0.2">
      <c r="A127" s="35"/>
      <c r="B127" s="35"/>
      <c r="C127" s="35"/>
      <c r="D127" s="35"/>
      <c r="E127" s="35"/>
      <c r="F127" s="50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19"/>
      <c r="V127" s="19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41"/>
      <c r="AN127" s="41"/>
    </row>
    <row r="128" spans="1:40" ht="15.75" customHeight="1" x14ac:dyDescent="0.2">
      <c r="A128" s="35"/>
      <c r="B128" s="35"/>
      <c r="C128" s="35"/>
      <c r="D128" s="35"/>
      <c r="E128" s="35"/>
      <c r="F128" s="50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19"/>
      <c r="V128" s="19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41"/>
      <c r="AN128" s="41"/>
    </row>
    <row r="129" spans="1:40" ht="15.75" customHeight="1" x14ac:dyDescent="0.2">
      <c r="A129" s="35"/>
      <c r="B129" s="35"/>
      <c r="C129" s="35"/>
      <c r="D129" s="35"/>
      <c r="E129" s="35"/>
      <c r="F129" s="50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19"/>
      <c r="V129" s="19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41"/>
      <c r="AN129" s="41"/>
    </row>
    <row r="130" spans="1:40" ht="15.75" customHeight="1" x14ac:dyDescent="0.2">
      <c r="A130" s="35"/>
      <c r="B130" s="35"/>
      <c r="C130" s="35"/>
      <c r="D130" s="35"/>
      <c r="E130" s="35"/>
      <c r="F130" s="50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19"/>
      <c r="V130" s="19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41"/>
      <c r="AN130" s="41"/>
    </row>
    <row r="131" spans="1:40" ht="15.75" customHeight="1" x14ac:dyDescent="0.2">
      <c r="A131" s="35"/>
      <c r="B131" s="35"/>
      <c r="C131" s="35"/>
      <c r="D131" s="35"/>
      <c r="E131" s="35"/>
      <c r="F131" s="50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19"/>
      <c r="V131" s="19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41"/>
      <c r="AN131" s="41"/>
    </row>
    <row r="132" spans="1:40" ht="15.75" customHeight="1" x14ac:dyDescent="0.2">
      <c r="A132" s="35"/>
      <c r="B132" s="35"/>
      <c r="C132" s="35"/>
      <c r="D132" s="35"/>
      <c r="E132" s="35"/>
      <c r="F132" s="50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19"/>
      <c r="V132" s="19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41"/>
      <c r="AN132" s="41"/>
    </row>
    <row r="133" spans="1:40" ht="15.75" customHeight="1" x14ac:dyDescent="0.2">
      <c r="A133" s="35"/>
      <c r="B133" s="35"/>
      <c r="C133" s="35"/>
      <c r="D133" s="35"/>
      <c r="E133" s="35"/>
      <c r="F133" s="50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19"/>
      <c r="V133" s="19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41"/>
      <c r="AN133" s="41"/>
    </row>
    <row r="134" spans="1:40" ht="15.75" customHeight="1" x14ac:dyDescent="0.2">
      <c r="A134" s="35"/>
      <c r="B134" s="35"/>
      <c r="C134" s="35"/>
      <c r="D134" s="35"/>
      <c r="E134" s="35"/>
      <c r="F134" s="50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19"/>
      <c r="V134" s="19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41"/>
      <c r="AN134" s="41"/>
    </row>
    <row r="135" spans="1:40" ht="15.75" customHeight="1" x14ac:dyDescent="0.2">
      <c r="A135" s="35"/>
      <c r="B135" s="35"/>
      <c r="C135" s="35"/>
      <c r="D135" s="35"/>
      <c r="E135" s="35"/>
      <c r="F135" s="50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19"/>
      <c r="V135" s="19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41"/>
      <c r="AN135" s="41"/>
    </row>
    <row r="136" spans="1:40" ht="15.75" customHeight="1" x14ac:dyDescent="0.2">
      <c r="A136" s="35"/>
      <c r="B136" s="35"/>
      <c r="C136" s="35"/>
      <c r="D136" s="35"/>
      <c r="E136" s="35"/>
      <c r="F136" s="50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19"/>
      <c r="V136" s="19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41"/>
      <c r="AN136" s="41"/>
    </row>
    <row r="137" spans="1:40" ht="15.75" customHeight="1" x14ac:dyDescent="0.2">
      <c r="A137" s="35"/>
      <c r="B137" s="35"/>
      <c r="C137" s="35"/>
      <c r="D137" s="35"/>
      <c r="E137" s="35"/>
      <c r="F137" s="50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19"/>
      <c r="V137" s="19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41"/>
      <c r="AN137" s="41"/>
    </row>
    <row r="138" spans="1:40" ht="15.75" customHeight="1" x14ac:dyDescent="0.2">
      <c r="A138" s="35"/>
      <c r="B138" s="35"/>
      <c r="C138" s="35"/>
      <c r="D138" s="35"/>
      <c r="E138" s="35"/>
      <c r="F138" s="50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19"/>
      <c r="V138" s="19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41"/>
      <c r="AN138" s="41"/>
    </row>
    <row r="139" spans="1:40" ht="15.75" customHeight="1" x14ac:dyDescent="0.2">
      <c r="A139" s="35"/>
      <c r="B139" s="35"/>
      <c r="C139" s="35"/>
      <c r="D139" s="35"/>
      <c r="E139" s="35"/>
      <c r="F139" s="50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19"/>
      <c r="V139" s="19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41"/>
      <c r="AN139" s="41"/>
    </row>
    <row r="140" spans="1:40" ht="15.75" customHeight="1" x14ac:dyDescent="0.2">
      <c r="A140" s="35"/>
      <c r="B140" s="35"/>
      <c r="C140" s="35"/>
      <c r="D140" s="35"/>
      <c r="E140" s="35"/>
      <c r="F140" s="50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19"/>
      <c r="V140" s="19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41"/>
      <c r="AN140" s="41"/>
    </row>
    <row r="141" spans="1:40" ht="15.75" customHeight="1" x14ac:dyDescent="0.2">
      <c r="A141" s="35"/>
      <c r="B141" s="35"/>
      <c r="C141" s="35"/>
      <c r="D141" s="35"/>
      <c r="E141" s="35"/>
      <c r="F141" s="50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19"/>
      <c r="V141" s="19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41"/>
      <c r="AN141" s="41"/>
    </row>
    <row r="142" spans="1:40" ht="15.75" customHeight="1" x14ac:dyDescent="0.2">
      <c r="A142" s="35"/>
      <c r="B142" s="35"/>
      <c r="C142" s="35"/>
      <c r="D142" s="35"/>
      <c r="E142" s="35"/>
      <c r="F142" s="50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19"/>
      <c r="V142" s="19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41"/>
      <c r="AN142" s="41"/>
    </row>
    <row r="143" spans="1:40" ht="15.75" customHeight="1" x14ac:dyDescent="0.2">
      <c r="A143" s="35"/>
      <c r="B143" s="35"/>
      <c r="C143" s="35"/>
      <c r="D143" s="35"/>
      <c r="E143" s="35"/>
      <c r="F143" s="50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19"/>
      <c r="V143" s="19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41"/>
      <c r="AN143" s="41"/>
    </row>
    <row r="144" spans="1:40" ht="15.75" customHeight="1" x14ac:dyDescent="0.2">
      <c r="A144" s="35"/>
      <c r="B144" s="35"/>
      <c r="C144" s="35"/>
      <c r="D144" s="35"/>
      <c r="E144" s="35"/>
      <c r="F144" s="50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19"/>
      <c r="V144" s="19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41"/>
      <c r="AN144" s="41"/>
    </row>
    <row r="145" spans="1:40" ht="15.75" customHeight="1" x14ac:dyDescent="0.2">
      <c r="A145" s="35"/>
      <c r="B145" s="35"/>
      <c r="C145" s="35"/>
      <c r="D145" s="35"/>
      <c r="E145" s="35"/>
      <c r="F145" s="50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19"/>
      <c r="V145" s="19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41"/>
      <c r="AN145" s="41"/>
    </row>
    <row r="146" spans="1:40" ht="15.75" customHeight="1" x14ac:dyDescent="0.2">
      <c r="A146" s="35"/>
      <c r="B146" s="35"/>
      <c r="C146" s="35"/>
      <c r="D146" s="35"/>
      <c r="E146" s="35"/>
      <c r="F146" s="50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19"/>
      <c r="V146" s="19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1"/>
      <c r="AN146" s="41"/>
    </row>
    <row r="147" spans="1:40" ht="15.75" customHeight="1" x14ac:dyDescent="0.2">
      <c r="A147" s="35"/>
      <c r="B147" s="35"/>
      <c r="C147" s="35"/>
      <c r="D147" s="35"/>
      <c r="E147" s="35"/>
      <c r="F147" s="50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19"/>
      <c r="V147" s="19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1"/>
      <c r="AN147" s="41"/>
    </row>
    <row r="148" spans="1:40" ht="15.75" customHeight="1" x14ac:dyDescent="0.2">
      <c r="A148" s="35"/>
      <c r="B148" s="35"/>
      <c r="C148" s="35"/>
      <c r="D148" s="35"/>
      <c r="E148" s="35"/>
      <c r="F148" s="50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19"/>
      <c r="V148" s="19">
        <f>SUM(V149:V150)</f>
        <v>4313675</v>
      </c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41"/>
      <c r="AN148" s="41"/>
    </row>
    <row r="149" spans="1:40" ht="15.75" customHeight="1" x14ac:dyDescent="0.2">
      <c r="A149" s="35"/>
      <c r="B149" s="35"/>
      <c r="C149" s="35"/>
      <c r="D149" s="35"/>
      <c r="E149" s="35"/>
      <c r="F149" s="50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19" t="s">
        <v>42</v>
      </c>
      <c r="V149" s="19">
        <f>F27</f>
        <v>4313674</v>
      </c>
      <c r="W149" s="52">
        <f t="shared" ref="W149:W150" si="13">V149/$V$148*100</f>
        <v>99.999976817910479</v>
      </c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41"/>
      <c r="AN149" s="41"/>
    </row>
    <row r="150" spans="1:40" ht="15.75" customHeight="1" x14ac:dyDescent="0.2">
      <c r="A150" s="35"/>
      <c r="B150" s="35"/>
      <c r="C150" s="35"/>
      <c r="D150" s="35"/>
      <c r="E150" s="35"/>
      <c r="F150" s="50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19" t="s">
        <v>43</v>
      </c>
      <c r="V150" s="19">
        <f>F29</f>
        <v>1</v>
      </c>
      <c r="W150" s="52">
        <f t="shared" si="13"/>
        <v>2.3182089517638673E-5</v>
      </c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41"/>
      <c r="AN150" s="41"/>
    </row>
    <row r="151" spans="1:40" ht="15.75" customHeight="1" x14ac:dyDescent="0.2">
      <c r="A151" s="35"/>
      <c r="B151" s="35"/>
      <c r="C151" s="35"/>
      <c r="D151" s="35"/>
      <c r="E151" s="35"/>
      <c r="F151" s="50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19"/>
      <c r="V151" s="19"/>
      <c r="W151" s="20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41"/>
      <c r="AN151" s="41"/>
    </row>
    <row r="152" spans="1:40" ht="15.75" customHeight="1" x14ac:dyDescent="0.2">
      <c r="A152" s="35"/>
      <c r="B152" s="35"/>
      <c r="C152" s="35"/>
      <c r="D152" s="35"/>
      <c r="E152" s="35"/>
      <c r="F152" s="50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19"/>
      <c r="V152" s="19"/>
      <c r="W152" s="28">
        <f>99.89+0.11</f>
        <v>100</v>
      </c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41"/>
      <c r="AN152" s="41"/>
    </row>
    <row r="153" spans="1:40" ht="15.75" customHeight="1" x14ac:dyDescent="0.2">
      <c r="A153" s="35"/>
      <c r="B153" s="35"/>
      <c r="C153" s="35"/>
      <c r="D153" s="35"/>
      <c r="E153" s="35"/>
      <c r="F153" s="50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19"/>
      <c r="V153" s="19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41"/>
      <c r="AN153" s="41"/>
    </row>
    <row r="154" spans="1:40" ht="15.75" customHeight="1" x14ac:dyDescent="0.2">
      <c r="A154" s="35"/>
      <c r="B154" s="35"/>
      <c r="C154" s="35"/>
      <c r="D154" s="35"/>
      <c r="E154" s="35"/>
      <c r="F154" s="50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19"/>
      <c r="V154" s="19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41"/>
      <c r="AN154" s="41"/>
    </row>
    <row r="155" spans="1:40" ht="15.75" customHeight="1" x14ac:dyDescent="0.2">
      <c r="A155" s="35"/>
      <c r="B155" s="35"/>
      <c r="C155" s="35"/>
      <c r="D155" s="35"/>
      <c r="E155" s="35"/>
      <c r="F155" s="50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19"/>
      <c r="V155" s="19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41"/>
      <c r="AN155" s="41"/>
    </row>
    <row r="156" spans="1:40" ht="15.75" customHeight="1" x14ac:dyDescent="0.2">
      <c r="A156" s="33"/>
      <c r="B156" s="33"/>
      <c r="C156" s="33"/>
      <c r="D156" s="33"/>
      <c r="E156" s="33"/>
      <c r="F156" s="4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19"/>
      <c r="V156" s="19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41"/>
      <c r="AN156" s="41"/>
    </row>
    <row r="157" spans="1:40" ht="15.75" customHeight="1" x14ac:dyDescent="0.2">
      <c r="A157" s="33"/>
      <c r="B157" s="33"/>
      <c r="C157" s="33"/>
      <c r="D157" s="33"/>
      <c r="E157" s="33"/>
      <c r="F157" s="4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19"/>
      <c r="V157" s="19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1"/>
      <c r="AN157" s="41"/>
    </row>
    <row r="158" spans="1:40" ht="15.75" customHeight="1" x14ac:dyDescent="0.2">
      <c r="A158" s="33"/>
      <c r="B158" s="33"/>
      <c r="C158" s="33"/>
      <c r="D158" s="33"/>
      <c r="E158" s="33"/>
      <c r="F158" s="4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19"/>
      <c r="V158" s="19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1"/>
      <c r="AN158" s="41"/>
    </row>
    <row r="159" spans="1:40" ht="15.75" customHeight="1" x14ac:dyDescent="0.2">
      <c r="A159" s="33"/>
      <c r="B159" s="33"/>
      <c r="C159" s="33"/>
      <c r="D159" s="33"/>
      <c r="E159" s="33"/>
      <c r="F159" s="4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19"/>
      <c r="V159" s="19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41"/>
      <c r="AN159" s="41"/>
    </row>
    <row r="160" spans="1:40" ht="15.75" customHeight="1" x14ac:dyDescent="0.2">
      <c r="A160" s="33"/>
      <c r="B160" s="33"/>
      <c r="C160" s="33"/>
      <c r="D160" s="33"/>
      <c r="E160" s="33"/>
      <c r="F160" s="4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19"/>
      <c r="V160" s="19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41"/>
      <c r="AN160" s="41"/>
    </row>
    <row r="161" spans="1:40" ht="15.75" customHeight="1" x14ac:dyDescent="0.2">
      <c r="A161" s="33"/>
      <c r="B161" s="33"/>
      <c r="C161" s="33"/>
      <c r="D161" s="33"/>
      <c r="E161" s="33"/>
      <c r="F161" s="4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19"/>
      <c r="V161" s="19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41"/>
      <c r="AN161" s="41"/>
    </row>
    <row r="162" spans="1:40" ht="15.75" customHeight="1" x14ac:dyDescent="0.2">
      <c r="A162" s="33"/>
      <c r="B162" s="33"/>
      <c r="C162" s="33"/>
      <c r="D162" s="33"/>
      <c r="E162" s="33"/>
      <c r="F162" s="4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19"/>
      <c r="V162" s="19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41"/>
      <c r="AN162" s="41"/>
    </row>
    <row r="163" spans="1:40" ht="15.75" customHeight="1" x14ac:dyDescent="0.2">
      <c r="A163" s="33"/>
      <c r="B163" s="33"/>
      <c r="C163" s="33"/>
      <c r="D163" s="33"/>
      <c r="E163" s="33"/>
      <c r="F163" s="4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19"/>
      <c r="V163" s="19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41"/>
      <c r="AN163" s="41"/>
    </row>
    <row r="164" spans="1:40" ht="15.75" customHeight="1" x14ac:dyDescent="0.2">
      <c r="A164" s="33"/>
      <c r="B164" s="33"/>
      <c r="C164" s="33"/>
      <c r="D164" s="33"/>
      <c r="E164" s="33"/>
      <c r="F164" s="4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19"/>
      <c r="V164" s="19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41"/>
      <c r="AN164" s="41"/>
    </row>
    <row r="165" spans="1:40" ht="15.75" customHeight="1" x14ac:dyDescent="0.2">
      <c r="A165" s="33"/>
      <c r="B165" s="33"/>
      <c r="C165" s="33"/>
      <c r="D165" s="33"/>
      <c r="E165" s="33"/>
      <c r="F165" s="4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19"/>
      <c r="V165" s="19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41"/>
      <c r="AN165" s="41"/>
    </row>
    <row r="166" spans="1:40" ht="15.75" customHeight="1" x14ac:dyDescent="0.2">
      <c r="A166" s="33"/>
      <c r="B166" s="33"/>
      <c r="C166" s="33"/>
      <c r="D166" s="33"/>
      <c r="E166" s="33"/>
      <c r="F166" s="4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19"/>
      <c r="V166" s="19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41"/>
      <c r="AN166" s="41"/>
    </row>
    <row r="167" spans="1:40" ht="15.75" customHeight="1" x14ac:dyDescent="0.2">
      <c r="A167" s="33"/>
      <c r="B167" s="33"/>
      <c r="C167" s="33"/>
      <c r="D167" s="33"/>
      <c r="E167" s="33"/>
      <c r="F167" s="4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19"/>
      <c r="V167" s="19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41"/>
      <c r="AN167" s="41"/>
    </row>
    <row r="168" spans="1:40" ht="15.75" customHeight="1" x14ac:dyDescent="0.2">
      <c r="A168" s="33"/>
      <c r="B168" s="33"/>
      <c r="C168" s="33"/>
      <c r="D168" s="33"/>
      <c r="E168" s="33"/>
      <c r="F168" s="4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19"/>
      <c r="V168" s="19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41"/>
      <c r="AN168" s="41"/>
    </row>
    <row r="169" spans="1:40" ht="15.75" customHeight="1" x14ac:dyDescent="0.2">
      <c r="A169" s="33"/>
      <c r="B169" s="33"/>
      <c r="C169" s="33"/>
      <c r="D169" s="33"/>
      <c r="E169" s="33"/>
      <c r="F169" s="4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19"/>
      <c r="V169" s="19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41"/>
      <c r="AN169" s="41"/>
    </row>
    <row r="170" spans="1:40" ht="15.75" customHeight="1" x14ac:dyDescent="0.2">
      <c r="A170" s="33"/>
      <c r="B170" s="33"/>
      <c r="C170" s="33"/>
      <c r="D170" s="33"/>
      <c r="E170" s="33"/>
      <c r="F170" s="4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19"/>
      <c r="V170" s="19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1"/>
      <c r="AN170" s="41"/>
    </row>
    <row r="171" spans="1:40" ht="15.75" customHeight="1" x14ac:dyDescent="0.2">
      <c r="A171" s="33"/>
      <c r="B171" s="33"/>
      <c r="C171" s="33"/>
      <c r="D171" s="33"/>
      <c r="E171" s="33"/>
      <c r="F171" s="4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19"/>
      <c r="V171" s="19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41"/>
      <c r="AN171" s="41"/>
    </row>
    <row r="172" spans="1:40" ht="15.75" customHeight="1" x14ac:dyDescent="0.2">
      <c r="A172" s="33"/>
      <c r="B172" s="33"/>
      <c r="C172" s="33"/>
      <c r="D172" s="33"/>
      <c r="E172" s="33"/>
      <c r="F172" s="4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19"/>
      <c r="V172" s="19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41"/>
      <c r="AN172" s="41"/>
    </row>
    <row r="173" spans="1:40" ht="15.75" customHeight="1" x14ac:dyDescent="0.2">
      <c r="A173" s="33"/>
      <c r="B173" s="33"/>
      <c r="C173" s="33"/>
      <c r="D173" s="33"/>
      <c r="E173" s="33"/>
      <c r="F173" s="4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19"/>
      <c r="V173" s="19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41"/>
      <c r="AN173" s="41"/>
    </row>
    <row r="174" spans="1:40" ht="15.75" customHeight="1" x14ac:dyDescent="0.2">
      <c r="A174" s="33"/>
      <c r="B174" s="33"/>
      <c r="C174" s="33"/>
      <c r="D174" s="33"/>
      <c r="E174" s="33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19"/>
      <c r="V174" s="19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1"/>
      <c r="AN174" s="41"/>
    </row>
    <row r="175" spans="1:40" ht="15.75" customHeight="1" x14ac:dyDescent="0.2">
      <c r="A175" s="33"/>
      <c r="B175" s="33"/>
      <c r="C175" s="33"/>
      <c r="D175" s="33"/>
      <c r="E175" s="33"/>
      <c r="F175" s="4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19"/>
      <c r="V175" s="19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1"/>
      <c r="AN175" s="41"/>
    </row>
    <row r="176" spans="1:40" ht="15.75" customHeight="1" x14ac:dyDescent="0.2">
      <c r="A176" s="33"/>
      <c r="B176" s="33"/>
      <c r="C176" s="33"/>
      <c r="D176" s="33"/>
      <c r="E176" s="33"/>
      <c r="F176" s="4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19"/>
      <c r="V176" s="19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1"/>
      <c r="AN176" s="41"/>
    </row>
    <row r="177" spans="1:40" ht="15.75" customHeight="1" x14ac:dyDescent="0.2">
      <c r="A177" s="33"/>
      <c r="B177" s="33"/>
      <c r="C177" s="33"/>
      <c r="D177" s="33"/>
      <c r="E177" s="33"/>
      <c r="F177" s="4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19"/>
      <c r="V177" s="19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41"/>
      <c r="AN177" s="41"/>
    </row>
    <row r="178" spans="1:40" ht="15.75" customHeight="1" x14ac:dyDescent="0.2">
      <c r="A178" s="33"/>
      <c r="B178" s="33"/>
      <c r="C178" s="33"/>
      <c r="D178" s="33"/>
      <c r="E178" s="33"/>
      <c r="F178" s="4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19"/>
      <c r="V178" s="19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1"/>
      <c r="AN178" s="41"/>
    </row>
    <row r="179" spans="1:40" ht="15.75" customHeight="1" x14ac:dyDescent="0.2">
      <c r="A179" s="33"/>
      <c r="B179" s="33"/>
      <c r="C179" s="33"/>
      <c r="D179" s="33"/>
      <c r="E179" s="33"/>
      <c r="F179" s="4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19"/>
      <c r="V179" s="19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41"/>
      <c r="AN179" s="41"/>
    </row>
    <row r="180" spans="1:40" ht="15.75" customHeight="1" x14ac:dyDescent="0.2">
      <c r="A180" s="33"/>
      <c r="B180" s="33"/>
      <c r="C180" s="33"/>
      <c r="D180" s="33"/>
      <c r="E180" s="33"/>
      <c r="F180" s="4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19"/>
      <c r="V180" s="19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1"/>
      <c r="AN180" s="41"/>
    </row>
    <row r="181" spans="1:40" ht="15.75" customHeight="1" x14ac:dyDescent="0.2">
      <c r="A181" s="33"/>
      <c r="B181" s="33"/>
      <c r="C181" s="33"/>
      <c r="D181" s="33"/>
      <c r="E181" s="33"/>
      <c r="F181" s="4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19"/>
      <c r="V181" s="19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41"/>
      <c r="AN181" s="41"/>
    </row>
    <row r="182" spans="1:40" ht="15.75" customHeight="1" x14ac:dyDescent="0.2">
      <c r="A182" s="33"/>
      <c r="B182" s="33"/>
      <c r="C182" s="33"/>
      <c r="D182" s="33"/>
      <c r="E182" s="33"/>
      <c r="F182" s="4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19"/>
      <c r="V182" s="19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41"/>
      <c r="AN182" s="41"/>
    </row>
    <row r="183" spans="1:40" ht="15.75" customHeight="1" x14ac:dyDescent="0.2">
      <c r="A183" s="33"/>
      <c r="B183" s="33"/>
      <c r="C183" s="33"/>
      <c r="D183" s="33"/>
      <c r="E183" s="33"/>
      <c r="F183" s="4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19"/>
      <c r="V183" s="19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1"/>
      <c r="AN183" s="41"/>
    </row>
    <row r="184" spans="1:40" ht="15.75" customHeight="1" x14ac:dyDescent="0.2">
      <c r="A184" s="33"/>
      <c r="B184" s="33"/>
      <c r="C184" s="33"/>
      <c r="D184" s="33"/>
      <c r="E184" s="33"/>
      <c r="F184" s="4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19"/>
      <c r="V184" s="19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1"/>
      <c r="AN184" s="41"/>
    </row>
    <row r="185" spans="1:40" ht="15.75" customHeight="1" x14ac:dyDescent="0.2">
      <c r="A185" s="33"/>
      <c r="B185" s="33"/>
      <c r="C185" s="33"/>
      <c r="D185" s="33"/>
      <c r="E185" s="33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19"/>
      <c r="V185" s="19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1"/>
      <c r="AN185" s="41"/>
    </row>
    <row r="186" spans="1:40" ht="15.75" customHeight="1" x14ac:dyDescent="0.2">
      <c r="A186" s="33"/>
      <c r="B186" s="33"/>
      <c r="C186" s="33"/>
      <c r="D186" s="33"/>
      <c r="E186" s="33"/>
      <c r="F186" s="4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19"/>
      <c r="V186" s="19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1"/>
      <c r="AN186" s="41"/>
    </row>
    <row r="187" spans="1:40" ht="15.75" customHeight="1" x14ac:dyDescent="0.2">
      <c r="A187" s="33"/>
      <c r="B187" s="33"/>
      <c r="C187" s="33"/>
      <c r="D187" s="33"/>
      <c r="E187" s="33"/>
      <c r="F187" s="4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19"/>
      <c r="V187" s="19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41"/>
      <c r="AN187" s="41"/>
    </row>
    <row r="188" spans="1:40" ht="15.75" customHeight="1" x14ac:dyDescent="0.2">
      <c r="A188" s="33"/>
      <c r="B188" s="33"/>
      <c r="C188" s="33"/>
      <c r="D188" s="33"/>
      <c r="E188" s="33"/>
      <c r="F188" s="4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19"/>
      <c r="V188" s="19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1"/>
      <c r="AN188" s="41"/>
    </row>
    <row r="189" spans="1:40" ht="15.75" customHeight="1" x14ac:dyDescent="0.2">
      <c r="A189" s="33"/>
      <c r="B189" s="33"/>
      <c r="C189" s="33"/>
      <c r="D189" s="33"/>
      <c r="E189" s="33"/>
      <c r="F189" s="4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19"/>
      <c r="V189" s="19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1"/>
      <c r="AN189" s="41"/>
    </row>
    <row r="190" spans="1:40" ht="15.75" customHeight="1" x14ac:dyDescent="0.2">
      <c r="A190" s="33"/>
      <c r="B190" s="33"/>
      <c r="C190" s="33"/>
      <c r="D190" s="33"/>
      <c r="E190" s="33"/>
      <c r="F190" s="4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19"/>
      <c r="V190" s="19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1"/>
      <c r="AN190" s="41"/>
    </row>
    <row r="191" spans="1:40" ht="15.75" customHeight="1" x14ac:dyDescent="0.2">
      <c r="A191" s="33"/>
      <c r="B191" s="33"/>
      <c r="C191" s="33"/>
      <c r="D191" s="33"/>
      <c r="E191" s="33"/>
      <c r="F191" s="4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19"/>
      <c r="V191" s="19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41"/>
      <c r="AN191" s="41"/>
    </row>
    <row r="192" spans="1:40" ht="15.75" customHeight="1" x14ac:dyDescent="0.2">
      <c r="A192" s="33"/>
      <c r="B192" s="33"/>
      <c r="C192" s="33"/>
      <c r="D192" s="33"/>
      <c r="E192" s="33"/>
      <c r="F192" s="4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19"/>
      <c r="V192" s="19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41"/>
      <c r="AN192" s="41"/>
    </row>
    <row r="193" spans="1:40" ht="15.75" customHeight="1" x14ac:dyDescent="0.2">
      <c r="A193" s="33"/>
      <c r="B193" s="33"/>
      <c r="C193" s="33"/>
      <c r="D193" s="33"/>
      <c r="E193" s="33"/>
      <c r="F193" s="4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19"/>
      <c r="V193" s="19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41"/>
      <c r="AN193" s="41"/>
    </row>
    <row r="194" spans="1:40" ht="15.75" customHeight="1" x14ac:dyDescent="0.2">
      <c r="A194" s="33"/>
      <c r="B194" s="33"/>
      <c r="C194" s="33"/>
      <c r="D194" s="33"/>
      <c r="E194" s="33"/>
      <c r="F194" s="4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19"/>
      <c r="V194" s="19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1"/>
      <c r="AN194" s="41"/>
    </row>
    <row r="195" spans="1:40" ht="15.75" customHeight="1" x14ac:dyDescent="0.2">
      <c r="A195" s="33"/>
      <c r="B195" s="33"/>
      <c r="C195" s="33"/>
      <c r="D195" s="33"/>
      <c r="E195" s="33"/>
      <c r="F195" s="4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19"/>
      <c r="V195" s="19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41"/>
      <c r="AN195" s="41"/>
    </row>
    <row r="196" spans="1:40" ht="15.75" customHeight="1" x14ac:dyDescent="0.2">
      <c r="A196" s="33"/>
      <c r="B196" s="33"/>
      <c r="C196" s="33"/>
      <c r="D196" s="33"/>
      <c r="E196" s="33"/>
      <c r="F196" s="4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19"/>
      <c r="V196" s="19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41"/>
      <c r="AN196" s="41"/>
    </row>
    <row r="197" spans="1:40" ht="15.75" customHeight="1" x14ac:dyDescent="0.2">
      <c r="A197" s="33"/>
      <c r="B197" s="33"/>
      <c r="C197" s="33"/>
      <c r="D197" s="33"/>
      <c r="E197" s="33"/>
      <c r="F197" s="4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19"/>
      <c r="V197" s="19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1"/>
      <c r="AN197" s="41"/>
    </row>
    <row r="198" spans="1:40" ht="15.75" customHeight="1" x14ac:dyDescent="0.2">
      <c r="A198" s="33"/>
      <c r="B198" s="33"/>
      <c r="C198" s="33"/>
      <c r="D198" s="33"/>
      <c r="E198" s="33"/>
      <c r="F198" s="4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19"/>
      <c r="V198" s="19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1"/>
      <c r="AN198" s="41"/>
    </row>
    <row r="199" spans="1:40" ht="15.75" customHeight="1" x14ac:dyDescent="0.2">
      <c r="A199" s="33"/>
      <c r="B199" s="33"/>
      <c r="C199" s="33"/>
      <c r="D199" s="33"/>
      <c r="E199" s="33"/>
      <c r="F199" s="4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19"/>
      <c r="V199" s="19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41"/>
      <c r="AN199" s="41"/>
    </row>
    <row r="200" spans="1:40" ht="15.75" customHeight="1" x14ac:dyDescent="0.2">
      <c r="A200" s="33"/>
      <c r="B200" s="33"/>
      <c r="C200" s="33"/>
      <c r="D200" s="33"/>
      <c r="E200" s="33"/>
      <c r="F200" s="4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19"/>
      <c r="V200" s="19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1"/>
      <c r="AN200" s="41"/>
    </row>
    <row r="201" spans="1:40" ht="15.75" customHeight="1" x14ac:dyDescent="0.2">
      <c r="A201" s="33"/>
      <c r="B201" s="33"/>
      <c r="C201" s="33"/>
      <c r="D201" s="33"/>
      <c r="E201" s="33"/>
      <c r="F201" s="4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19"/>
      <c r="V201" s="19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1"/>
      <c r="AN201" s="41"/>
    </row>
    <row r="202" spans="1:40" ht="15.75" customHeight="1" x14ac:dyDescent="0.2">
      <c r="A202" s="33"/>
      <c r="B202" s="33"/>
      <c r="C202" s="33"/>
      <c r="D202" s="33"/>
      <c r="E202" s="33"/>
      <c r="F202" s="4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19"/>
      <c r="V202" s="19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41"/>
      <c r="AN202" s="41"/>
    </row>
    <row r="203" spans="1:40" ht="15.75" customHeight="1" x14ac:dyDescent="0.2">
      <c r="A203" s="33"/>
      <c r="B203" s="33"/>
      <c r="C203" s="33"/>
      <c r="D203" s="33"/>
      <c r="E203" s="33"/>
      <c r="F203" s="4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19"/>
      <c r="V203" s="19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1"/>
      <c r="AN203" s="41"/>
    </row>
    <row r="204" spans="1:40" ht="15.75" customHeight="1" x14ac:dyDescent="0.2">
      <c r="A204" s="33"/>
      <c r="B204" s="33"/>
      <c r="C204" s="33"/>
      <c r="D204" s="33"/>
      <c r="E204" s="33"/>
      <c r="F204" s="4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19"/>
      <c r="V204" s="19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41"/>
      <c r="AN204" s="41"/>
    </row>
    <row r="205" spans="1:40" ht="15.75" customHeight="1" x14ac:dyDescent="0.2">
      <c r="A205" s="33"/>
      <c r="B205" s="33"/>
      <c r="C205" s="33"/>
      <c r="D205" s="33"/>
      <c r="E205" s="33"/>
      <c r="F205" s="4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19"/>
      <c r="V205" s="19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41"/>
      <c r="AN205" s="41"/>
    </row>
    <row r="206" spans="1:40" ht="15.75" customHeight="1" x14ac:dyDescent="0.2">
      <c r="A206" s="33"/>
      <c r="B206" s="33"/>
      <c r="C206" s="33"/>
      <c r="D206" s="33"/>
      <c r="E206" s="33"/>
      <c r="F206" s="4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19"/>
      <c r="V206" s="19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41"/>
      <c r="AN206" s="41"/>
    </row>
    <row r="207" spans="1:40" ht="15.75" customHeight="1" x14ac:dyDescent="0.2">
      <c r="A207" s="33"/>
      <c r="B207" s="33"/>
      <c r="C207" s="33"/>
      <c r="D207" s="33"/>
      <c r="E207" s="33"/>
      <c r="F207" s="4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19"/>
      <c r="V207" s="19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1"/>
      <c r="AN207" s="41"/>
    </row>
    <row r="208" spans="1:40" ht="15.75" customHeight="1" x14ac:dyDescent="0.2">
      <c r="A208" s="33"/>
      <c r="B208" s="33"/>
      <c r="C208" s="33"/>
      <c r="D208" s="33"/>
      <c r="E208" s="33"/>
      <c r="F208" s="4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19"/>
      <c r="V208" s="19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41"/>
      <c r="AN208" s="41"/>
    </row>
    <row r="209" spans="1:40" ht="15.75" customHeight="1" x14ac:dyDescent="0.2">
      <c r="A209" s="33"/>
      <c r="B209" s="33"/>
      <c r="C209" s="33"/>
      <c r="D209" s="33"/>
      <c r="E209" s="33"/>
      <c r="F209" s="4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19"/>
      <c r="V209" s="19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1"/>
      <c r="AN209" s="41"/>
    </row>
    <row r="210" spans="1:40" ht="15.75" customHeight="1" x14ac:dyDescent="0.2">
      <c r="A210" s="33"/>
      <c r="B210" s="33"/>
      <c r="C210" s="33"/>
      <c r="D210" s="33"/>
      <c r="E210" s="33"/>
      <c r="F210" s="4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19"/>
      <c r="V210" s="19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1"/>
      <c r="AN210" s="41"/>
    </row>
    <row r="211" spans="1:40" ht="15.75" customHeight="1" x14ac:dyDescent="0.2">
      <c r="A211" s="33"/>
      <c r="B211" s="33"/>
      <c r="C211" s="33"/>
      <c r="D211" s="33"/>
      <c r="E211" s="33"/>
      <c r="F211" s="4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19"/>
      <c r="V211" s="19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41"/>
      <c r="AN211" s="41"/>
    </row>
    <row r="212" spans="1:40" ht="15.75" customHeight="1" x14ac:dyDescent="0.2">
      <c r="A212" s="33"/>
      <c r="B212" s="33"/>
      <c r="C212" s="33"/>
      <c r="D212" s="33"/>
      <c r="E212" s="33"/>
      <c r="F212" s="4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19"/>
      <c r="V212" s="19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41"/>
      <c r="AN212" s="41"/>
    </row>
    <row r="213" spans="1:40" ht="15.75" customHeight="1" x14ac:dyDescent="0.2">
      <c r="A213" s="33"/>
      <c r="B213" s="33"/>
      <c r="C213" s="33"/>
      <c r="D213" s="33"/>
      <c r="E213" s="33"/>
      <c r="F213" s="4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19"/>
      <c r="V213" s="19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41"/>
      <c r="AN213" s="41"/>
    </row>
    <row r="214" spans="1:40" ht="15.75" customHeight="1" x14ac:dyDescent="0.2">
      <c r="A214" s="33"/>
      <c r="B214" s="33"/>
      <c r="C214" s="33"/>
      <c r="D214" s="33"/>
      <c r="E214" s="33"/>
      <c r="F214" s="4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19"/>
      <c r="V214" s="19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41"/>
      <c r="AN214" s="41"/>
    </row>
    <row r="215" spans="1:40" ht="15.75" customHeight="1" x14ac:dyDescent="0.2">
      <c r="A215" s="33"/>
      <c r="B215" s="33"/>
      <c r="C215" s="33"/>
      <c r="D215" s="33"/>
      <c r="E215" s="33"/>
      <c r="F215" s="4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19"/>
      <c r="V215" s="19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41"/>
      <c r="AN215" s="41"/>
    </row>
    <row r="216" spans="1:40" ht="15.75" customHeight="1" x14ac:dyDescent="0.2">
      <c r="A216" s="33"/>
      <c r="B216" s="33"/>
      <c r="C216" s="33"/>
      <c r="D216" s="33"/>
      <c r="E216" s="33"/>
      <c r="F216" s="4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19"/>
      <c r="V216" s="19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41"/>
      <c r="AN216" s="41"/>
    </row>
    <row r="217" spans="1:40" ht="15.75" customHeight="1" x14ac:dyDescent="0.2">
      <c r="A217" s="33"/>
      <c r="B217" s="33"/>
      <c r="C217" s="33"/>
      <c r="D217" s="33"/>
      <c r="E217" s="33"/>
      <c r="F217" s="4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19"/>
      <c r="V217" s="19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41"/>
      <c r="AN217" s="41"/>
    </row>
    <row r="218" spans="1:40" ht="15.75" customHeight="1" x14ac:dyDescent="0.2">
      <c r="A218" s="33"/>
      <c r="B218" s="33"/>
      <c r="C218" s="33"/>
      <c r="D218" s="33"/>
      <c r="E218" s="33"/>
      <c r="F218" s="4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19"/>
      <c r="V218" s="19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1"/>
      <c r="AN218" s="41"/>
    </row>
    <row r="219" spans="1:40" ht="15.75" customHeight="1" x14ac:dyDescent="0.2">
      <c r="A219" s="33"/>
      <c r="B219" s="33"/>
      <c r="C219" s="33"/>
      <c r="D219" s="33"/>
      <c r="E219" s="33"/>
      <c r="F219" s="4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19"/>
      <c r="V219" s="19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41"/>
      <c r="AN219" s="41"/>
    </row>
    <row r="220" spans="1:40" ht="15.75" customHeight="1" x14ac:dyDescent="0.2">
      <c r="A220" s="33"/>
      <c r="B220" s="33"/>
      <c r="C220" s="33"/>
      <c r="D220" s="33"/>
      <c r="E220" s="33"/>
      <c r="F220" s="4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19"/>
      <c r="V220" s="19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41"/>
      <c r="AN220" s="41"/>
    </row>
    <row r="221" spans="1:40" ht="15.75" customHeight="1" x14ac:dyDescent="0.2">
      <c r="A221" s="33"/>
      <c r="B221" s="33"/>
      <c r="C221" s="33"/>
      <c r="D221" s="33"/>
      <c r="E221" s="33"/>
      <c r="F221" s="4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19"/>
      <c r="V221" s="19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41"/>
      <c r="AN221" s="41"/>
    </row>
    <row r="222" spans="1:40" ht="15.75" customHeight="1" x14ac:dyDescent="0.2">
      <c r="A222" s="33"/>
      <c r="B222" s="33"/>
      <c r="C222" s="33"/>
      <c r="D222" s="33"/>
      <c r="E222" s="33"/>
      <c r="F222" s="4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19"/>
      <c r="V222" s="19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41"/>
      <c r="AN222" s="41"/>
    </row>
    <row r="223" spans="1:40" ht="15.75" customHeight="1" x14ac:dyDescent="0.2">
      <c r="A223" s="33"/>
      <c r="B223" s="33"/>
      <c r="C223" s="33"/>
      <c r="D223" s="33"/>
      <c r="E223" s="33"/>
      <c r="F223" s="4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19"/>
      <c r="V223" s="19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41"/>
      <c r="AN223" s="41"/>
    </row>
    <row r="224" spans="1:40" ht="15.75" customHeight="1" x14ac:dyDescent="0.2">
      <c r="A224" s="33"/>
      <c r="B224" s="33"/>
      <c r="C224" s="33"/>
      <c r="D224" s="33"/>
      <c r="E224" s="33"/>
      <c r="F224" s="4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19"/>
      <c r="V224" s="19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1"/>
      <c r="AN224" s="41"/>
    </row>
    <row r="225" spans="1:40" ht="15.75" customHeight="1" x14ac:dyDescent="0.2">
      <c r="A225" s="33"/>
      <c r="B225" s="33"/>
      <c r="C225" s="33"/>
      <c r="D225" s="33"/>
      <c r="E225" s="33"/>
      <c r="F225" s="4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19"/>
      <c r="V225" s="19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41"/>
      <c r="AN225" s="41"/>
    </row>
    <row r="226" spans="1:40" ht="15.75" customHeight="1" x14ac:dyDescent="0.2">
      <c r="A226" s="33"/>
      <c r="B226" s="33"/>
      <c r="C226" s="33"/>
      <c r="D226" s="33"/>
      <c r="E226" s="33"/>
      <c r="F226" s="4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19"/>
      <c r="V226" s="19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41"/>
      <c r="AN226" s="41"/>
    </row>
    <row r="227" spans="1:40" ht="15.75" customHeight="1" x14ac:dyDescent="0.2">
      <c r="A227" s="33"/>
      <c r="B227" s="33"/>
      <c r="C227" s="33"/>
      <c r="D227" s="33"/>
      <c r="E227" s="33"/>
      <c r="F227" s="4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19"/>
      <c r="V227" s="19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1"/>
      <c r="AN227" s="41"/>
    </row>
    <row r="228" spans="1:40" ht="15.75" customHeight="1" x14ac:dyDescent="0.2">
      <c r="A228" s="33"/>
      <c r="B228" s="33"/>
      <c r="C228" s="33"/>
      <c r="D228" s="33"/>
      <c r="E228" s="33"/>
      <c r="F228" s="4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19"/>
      <c r="V228" s="19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1"/>
      <c r="AN228" s="41"/>
    </row>
    <row r="229" spans="1:40" ht="15.75" customHeight="1" x14ac:dyDescent="0.2">
      <c r="A229" s="33"/>
      <c r="B229" s="33"/>
      <c r="C229" s="33"/>
      <c r="D229" s="33"/>
      <c r="E229" s="33"/>
      <c r="F229" s="4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19"/>
      <c r="V229" s="19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41"/>
      <c r="AN229" s="41"/>
    </row>
    <row r="230" spans="1:40" ht="15.75" customHeight="1" x14ac:dyDescent="0.2">
      <c r="A230" s="33"/>
      <c r="B230" s="33"/>
      <c r="C230" s="33"/>
      <c r="D230" s="33"/>
      <c r="E230" s="33"/>
      <c r="F230" s="4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19"/>
      <c r="V230" s="19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41"/>
      <c r="AN230" s="41"/>
    </row>
    <row r="231" spans="1:40" ht="15.75" customHeight="1" x14ac:dyDescent="0.2">
      <c r="A231" s="33"/>
      <c r="B231" s="33"/>
      <c r="C231" s="33"/>
      <c r="D231" s="33"/>
      <c r="E231" s="33"/>
      <c r="F231" s="4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19"/>
      <c r="V231" s="19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1"/>
      <c r="AN231" s="41"/>
    </row>
    <row r="232" spans="1:40" ht="15.75" customHeight="1" x14ac:dyDescent="0.2">
      <c r="A232" s="33"/>
      <c r="B232" s="33"/>
      <c r="C232" s="33"/>
      <c r="D232" s="33"/>
      <c r="E232" s="33"/>
      <c r="F232" s="4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19"/>
      <c r="V232" s="19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1"/>
      <c r="AN232" s="41"/>
    </row>
    <row r="233" spans="1:40" ht="15.75" customHeight="1" x14ac:dyDescent="0.2">
      <c r="A233" s="33"/>
      <c r="B233" s="33"/>
      <c r="C233" s="33"/>
      <c r="D233" s="33"/>
      <c r="E233" s="33"/>
      <c r="F233" s="4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19"/>
      <c r="V233" s="19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41"/>
      <c r="AN233" s="41"/>
    </row>
    <row r="234" spans="1:40" ht="15.75" customHeight="1" x14ac:dyDescent="0.2">
      <c r="A234" s="33"/>
      <c r="B234" s="33"/>
      <c r="C234" s="33"/>
      <c r="D234" s="33"/>
      <c r="E234" s="33"/>
      <c r="F234" s="4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19"/>
      <c r="V234" s="19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41"/>
      <c r="AN234" s="41"/>
    </row>
    <row r="235" spans="1:40" ht="15.75" customHeight="1" x14ac:dyDescent="0.2">
      <c r="A235" s="33"/>
      <c r="B235" s="33"/>
      <c r="C235" s="33"/>
      <c r="D235" s="33"/>
      <c r="E235" s="33"/>
      <c r="F235" s="4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19"/>
      <c r="V235" s="19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41"/>
      <c r="AN235" s="41"/>
    </row>
    <row r="236" spans="1:40" ht="15.75" customHeight="1" x14ac:dyDescent="0.2">
      <c r="A236" s="33"/>
      <c r="B236" s="33"/>
      <c r="C236" s="33"/>
      <c r="D236" s="33"/>
      <c r="E236" s="33"/>
      <c r="F236" s="4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19"/>
      <c r="V236" s="19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41"/>
      <c r="AN236" s="41"/>
    </row>
    <row r="237" spans="1:40" ht="15.75" customHeight="1" x14ac:dyDescent="0.2">
      <c r="A237" s="33"/>
      <c r="B237" s="33"/>
      <c r="C237" s="33"/>
      <c r="D237" s="33"/>
      <c r="E237" s="33"/>
      <c r="F237" s="4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19"/>
      <c r="V237" s="19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41"/>
      <c r="AN237" s="41"/>
    </row>
    <row r="238" spans="1:40" ht="15.75" customHeight="1" x14ac:dyDescent="0.2">
      <c r="A238" s="33"/>
      <c r="B238" s="33"/>
      <c r="C238" s="33"/>
      <c r="D238" s="33"/>
      <c r="E238" s="33"/>
      <c r="F238" s="4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19"/>
      <c r="V238" s="19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41"/>
      <c r="AN238" s="41"/>
    </row>
    <row r="239" spans="1:40" ht="15.75" customHeight="1" x14ac:dyDescent="0.2">
      <c r="A239" s="33"/>
      <c r="B239" s="33"/>
      <c r="C239" s="33"/>
      <c r="D239" s="33"/>
      <c r="E239" s="33"/>
      <c r="F239" s="4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19"/>
      <c r="V239" s="19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1"/>
      <c r="AN239" s="41"/>
    </row>
    <row r="240" spans="1:40" ht="15.75" customHeight="1" x14ac:dyDescent="0.2">
      <c r="A240" s="33"/>
      <c r="B240" s="33"/>
      <c r="C240" s="33"/>
      <c r="D240" s="33"/>
      <c r="E240" s="33"/>
      <c r="F240" s="4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19"/>
      <c r="V240" s="19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41"/>
      <c r="AN240" s="41"/>
    </row>
    <row r="241" spans="1:40" ht="15.75" customHeight="1" x14ac:dyDescent="0.2">
      <c r="A241" s="33"/>
      <c r="B241" s="33"/>
      <c r="C241" s="33"/>
      <c r="D241" s="33"/>
      <c r="E241" s="33"/>
      <c r="F241" s="4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19"/>
      <c r="V241" s="19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1"/>
      <c r="AN241" s="41"/>
    </row>
    <row r="242" spans="1:40" ht="15.75" customHeight="1" x14ac:dyDescent="0.2">
      <c r="A242" s="33"/>
      <c r="B242" s="33"/>
      <c r="C242" s="33"/>
      <c r="D242" s="33"/>
      <c r="E242" s="33"/>
      <c r="F242" s="4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19"/>
      <c r="V242" s="19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1"/>
      <c r="AN242" s="41"/>
    </row>
    <row r="243" spans="1:40" ht="15.75" customHeight="1" x14ac:dyDescent="0.2">
      <c r="A243" s="33"/>
      <c r="B243" s="33"/>
      <c r="C243" s="33"/>
      <c r="D243" s="33"/>
      <c r="E243" s="33"/>
      <c r="F243" s="4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19"/>
      <c r="V243" s="19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41"/>
      <c r="AN243" s="41"/>
    </row>
    <row r="244" spans="1:40" ht="15.75" customHeight="1" x14ac:dyDescent="0.2">
      <c r="A244" s="33"/>
      <c r="B244" s="33"/>
      <c r="C244" s="33"/>
      <c r="D244" s="33"/>
      <c r="E244" s="33"/>
      <c r="F244" s="4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19"/>
      <c r="V244" s="19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41"/>
      <c r="AN244" s="41"/>
    </row>
    <row r="245" spans="1:40" ht="15.75" customHeight="1" x14ac:dyDescent="0.2">
      <c r="A245" s="33"/>
      <c r="B245" s="33"/>
      <c r="C245" s="33"/>
      <c r="D245" s="33"/>
      <c r="E245" s="33"/>
      <c r="F245" s="4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19"/>
      <c r="V245" s="19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1"/>
      <c r="AN245" s="41"/>
    </row>
    <row r="246" spans="1:40" ht="15.75" customHeight="1" x14ac:dyDescent="0.2">
      <c r="A246" s="33"/>
      <c r="B246" s="33"/>
      <c r="C246" s="33"/>
      <c r="D246" s="33"/>
      <c r="E246" s="33"/>
      <c r="F246" s="4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19"/>
      <c r="V246" s="19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41"/>
      <c r="AN246" s="41"/>
    </row>
    <row r="247" spans="1:40" ht="15.75" customHeight="1" x14ac:dyDescent="0.2">
      <c r="A247" s="33"/>
      <c r="B247" s="33"/>
      <c r="C247" s="33"/>
      <c r="D247" s="33"/>
      <c r="E247" s="33"/>
      <c r="F247" s="4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19"/>
      <c r="V247" s="19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41"/>
      <c r="AN247" s="41"/>
    </row>
    <row r="248" spans="1:40" ht="15.75" customHeight="1" x14ac:dyDescent="0.2">
      <c r="A248" s="33"/>
      <c r="B248" s="33"/>
      <c r="C248" s="33"/>
      <c r="D248" s="33"/>
      <c r="E248" s="33"/>
      <c r="F248" s="4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19"/>
      <c r="V248" s="19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1"/>
      <c r="AN248" s="41"/>
    </row>
    <row r="249" spans="1:40" ht="15.75" customHeight="1" x14ac:dyDescent="0.2">
      <c r="A249" s="33"/>
      <c r="B249" s="33"/>
      <c r="C249" s="33"/>
      <c r="D249" s="33"/>
      <c r="E249" s="33"/>
      <c r="F249" s="4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19"/>
      <c r="V249" s="19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41"/>
      <c r="AN249" s="41"/>
    </row>
    <row r="250" spans="1:40" ht="15.75" customHeight="1" x14ac:dyDescent="0.2">
      <c r="A250" s="33"/>
      <c r="B250" s="33"/>
      <c r="C250" s="33"/>
      <c r="D250" s="33"/>
      <c r="E250" s="33"/>
      <c r="F250" s="4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19"/>
      <c r="V250" s="19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41"/>
      <c r="AN250" s="41"/>
    </row>
    <row r="251" spans="1:40" ht="15.75" customHeight="1" x14ac:dyDescent="0.2">
      <c r="A251" s="33"/>
      <c r="B251" s="33"/>
      <c r="C251" s="33"/>
      <c r="D251" s="33"/>
      <c r="E251" s="33"/>
      <c r="F251" s="4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19"/>
      <c r="V251" s="19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41"/>
      <c r="AN251" s="41"/>
    </row>
    <row r="252" spans="1:40" ht="15.75" customHeight="1" x14ac:dyDescent="0.2">
      <c r="A252" s="33"/>
      <c r="B252" s="33"/>
      <c r="C252" s="33"/>
      <c r="D252" s="33"/>
      <c r="E252" s="33"/>
      <c r="F252" s="4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19"/>
      <c r="V252" s="19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41"/>
      <c r="AN252" s="41"/>
    </row>
    <row r="253" spans="1:40" ht="15.75" customHeight="1" x14ac:dyDescent="0.2">
      <c r="A253" s="33"/>
      <c r="B253" s="33"/>
      <c r="C253" s="33"/>
      <c r="D253" s="33"/>
      <c r="E253" s="33"/>
      <c r="F253" s="4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19"/>
      <c r="V253" s="19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1"/>
      <c r="AN253" s="41"/>
    </row>
    <row r="254" spans="1:40" ht="15.75" customHeight="1" x14ac:dyDescent="0.2">
      <c r="A254" s="33"/>
      <c r="B254" s="33"/>
      <c r="C254" s="33"/>
      <c r="D254" s="33"/>
      <c r="E254" s="33"/>
      <c r="F254" s="4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19"/>
      <c r="V254" s="19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41"/>
      <c r="AN254" s="41"/>
    </row>
    <row r="255" spans="1:40" ht="15.75" customHeight="1" x14ac:dyDescent="0.2">
      <c r="A255" s="33"/>
      <c r="B255" s="33"/>
      <c r="C255" s="33"/>
      <c r="D255" s="33"/>
      <c r="E255" s="33"/>
      <c r="F255" s="4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19"/>
      <c r="V255" s="19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41"/>
      <c r="AN255" s="41"/>
    </row>
    <row r="256" spans="1:40" ht="15.75" customHeight="1" x14ac:dyDescent="0.2">
      <c r="A256" s="33"/>
      <c r="B256" s="33"/>
      <c r="C256" s="33"/>
      <c r="D256" s="33"/>
      <c r="E256" s="33"/>
      <c r="F256" s="4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19"/>
      <c r="V256" s="19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41"/>
      <c r="AN256" s="41"/>
    </row>
    <row r="257" spans="1:40" ht="15.75" customHeight="1" x14ac:dyDescent="0.2">
      <c r="A257" s="33"/>
      <c r="B257" s="33"/>
      <c r="C257" s="33"/>
      <c r="D257" s="33"/>
      <c r="E257" s="33"/>
      <c r="F257" s="4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19"/>
      <c r="V257" s="19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41"/>
      <c r="AN257" s="41"/>
    </row>
    <row r="258" spans="1:40" ht="15.75" customHeight="1" x14ac:dyDescent="0.2">
      <c r="A258" s="33"/>
      <c r="B258" s="33"/>
      <c r="C258" s="33"/>
      <c r="D258" s="33"/>
      <c r="E258" s="33"/>
      <c r="F258" s="4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19"/>
      <c r="V258" s="19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1"/>
      <c r="AN258" s="41"/>
    </row>
    <row r="259" spans="1:40" ht="15.75" customHeight="1" x14ac:dyDescent="0.2">
      <c r="A259" s="33"/>
      <c r="B259" s="33"/>
      <c r="C259" s="33"/>
      <c r="D259" s="33"/>
      <c r="E259" s="33"/>
      <c r="F259" s="4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19"/>
      <c r="V259" s="19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41"/>
      <c r="AN259" s="41"/>
    </row>
    <row r="260" spans="1:40" ht="15.75" customHeight="1" x14ac:dyDescent="0.2">
      <c r="A260" s="33"/>
      <c r="B260" s="33"/>
      <c r="C260" s="33"/>
      <c r="D260" s="33"/>
      <c r="E260" s="33"/>
      <c r="F260" s="4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19"/>
      <c r="V260" s="19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41"/>
      <c r="AN260" s="41"/>
    </row>
    <row r="261" spans="1:40" ht="15.75" customHeight="1" x14ac:dyDescent="0.2">
      <c r="A261" s="33"/>
      <c r="B261" s="33"/>
      <c r="C261" s="33"/>
      <c r="D261" s="33"/>
      <c r="E261" s="33"/>
      <c r="F261" s="4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19"/>
      <c r="V261" s="19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1"/>
      <c r="AN261" s="41"/>
    </row>
    <row r="262" spans="1:40" ht="15.75" customHeight="1" x14ac:dyDescent="0.2">
      <c r="A262" s="33"/>
      <c r="B262" s="33"/>
      <c r="C262" s="33"/>
      <c r="D262" s="33"/>
      <c r="E262" s="33"/>
      <c r="F262" s="4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19"/>
      <c r="V262" s="19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41"/>
      <c r="AN262" s="41"/>
    </row>
    <row r="263" spans="1:40" ht="15.75" customHeight="1" x14ac:dyDescent="0.2">
      <c r="A263" s="33"/>
      <c r="B263" s="33"/>
      <c r="C263" s="33"/>
      <c r="D263" s="33"/>
      <c r="E263" s="33"/>
      <c r="F263" s="4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19"/>
      <c r="V263" s="19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1"/>
      <c r="AN263" s="41"/>
    </row>
    <row r="264" spans="1:40" ht="15.75" customHeight="1" x14ac:dyDescent="0.2">
      <c r="A264" s="33"/>
      <c r="B264" s="33"/>
      <c r="C264" s="33"/>
      <c r="D264" s="33"/>
      <c r="E264" s="33"/>
      <c r="F264" s="4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19"/>
      <c r="V264" s="19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41"/>
      <c r="AN264" s="41"/>
    </row>
    <row r="265" spans="1:40" ht="15.75" customHeight="1" x14ac:dyDescent="0.2">
      <c r="A265" s="33"/>
      <c r="B265" s="33"/>
      <c r="C265" s="33"/>
      <c r="D265" s="33"/>
      <c r="E265" s="33"/>
      <c r="F265" s="4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19"/>
      <c r="V265" s="19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1"/>
      <c r="AN265" s="41"/>
    </row>
    <row r="266" spans="1:40" ht="15.75" customHeight="1" x14ac:dyDescent="0.2">
      <c r="A266" s="33"/>
      <c r="B266" s="33"/>
      <c r="C266" s="33"/>
      <c r="D266" s="33"/>
      <c r="E266" s="33"/>
      <c r="F266" s="4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19"/>
      <c r="V266" s="19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1"/>
      <c r="AN266" s="41"/>
    </row>
    <row r="267" spans="1:40" ht="15.75" customHeight="1" x14ac:dyDescent="0.2">
      <c r="A267" s="33"/>
      <c r="B267" s="33"/>
      <c r="C267" s="33"/>
      <c r="D267" s="33"/>
      <c r="E267" s="33"/>
      <c r="F267" s="4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19"/>
      <c r="V267" s="19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41"/>
      <c r="AN267" s="41"/>
    </row>
    <row r="268" spans="1:40" ht="15.75" customHeight="1" x14ac:dyDescent="0.2">
      <c r="A268" s="33"/>
      <c r="B268" s="33"/>
      <c r="C268" s="33"/>
      <c r="D268" s="33"/>
      <c r="E268" s="33"/>
      <c r="F268" s="4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19"/>
      <c r="V268" s="19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41"/>
      <c r="AN268" s="41"/>
    </row>
    <row r="269" spans="1:40" ht="15.75" customHeight="1" x14ac:dyDescent="0.2">
      <c r="A269" s="33"/>
      <c r="B269" s="33"/>
      <c r="C269" s="33"/>
      <c r="D269" s="33"/>
      <c r="E269" s="33"/>
      <c r="F269" s="4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19"/>
      <c r="V269" s="19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1"/>
      <c r="AN269" s="41"/>
    </row>
    <row r="270" spans="1:40" ht="15.75" customHeight="1" x14ac:dyDescent="0.2">
      <c r="A270" s="33"/>
      <c r="B270" s="33"/>
      <c r="C270" s="33"/>
      <c r="D270" s="33"/>
      <c r="E270" s="33"/>
      <c r="F270" s="4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19"/>
      <c r="V270" s="19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1"/>
      <c r="AN270" s="41"/>
    </row>
    <row r="271" spans="1:40" ht="15.75" customHeight="1" x14ac:dyDescent="0.2">
      <c r="A271" s="33"/>
      <c r="B271" s="33"/>
      <c r="C271" s="33"/>
      <c r="D271" s="33"/>
      <c r="E271" s="33"/>
      <c r="F271" s="4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19"/>
      <c r="V271" s="19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41"/>
      <c r="AN271" s="41"/>
    </row>
    <row r="272" spans="1:40" ht="15.75" customHeight="1" x14ac:dyDescent="0.2">
      <c r="A272" s="33"/>
      <c r="B272" s="33"/>
      <c r="C272" s="33"/>
      <c r="D272" s="33"/>
      <c r="E272" s="33"/>
      <c r="F272" s="4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19"/>
      <c r="V272" s="19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41"/>
      <c r="AN272" s="41"/>
    </row>
    <row r="273" spans="1:40" ht="15.75" customHeight="1" x14ac:dyDescent="0.2">
      <c r="A273" s="33"/>
      <c r="B273" s="33"/>
      <c r="C273" s="33"/>
      <c r="D273" s="33"/>
      <c r="E273" s="33"/>
      <c r="F273" s="4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19"/>
      <c r="V273" s="19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41"/>
      <c r="AN273" s="41"/>
    </row>
    <row r="274" spans="1:40" ht="15.75" customHeight="1" x14ac:dyDescent="0.2">
      <c r="A274" s="33"/>
      <c r="B274" s="33"/>
      <c r="C274" s="33"/>
      <c r="D274" s="33"/>
      <c r="E274" s="33"/>
      <c r="F274" s="4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19"/>
      <c r="V274" s="19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41"/>
      <c r="AN274" s="41"/>
    </row>
    <row r="275" spans="1:40" ht="15.75" customHeight="1" x14ac:dyDescent="0.2">
      <c r="A275" s="33"/>
      <c r="B275" s="33"/>
      <c r="C275" s="33"/>
      <c r="D275" s="33"/>
      <c r="E275" s="33"/>
      <c r="F275" s="4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19"/>
      <c r="V275" s="19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41"/>
      <c r="AN275" s="41"/>
    </row>
    <row r="276" spans="1:40" ht="15.75" customHeight="1" x14ac:dyDescent="0.2">
      <c r="A276" s="33"/>
      <c r="B276" s="33"/>
      <c r="C276" s="33"/>
      <c r="D276" s="33"/>
      <c r="E276" s="33"/>
      <c r="F276" s="4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19"/>
      <c r="V276" s="19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41"/>
      <c r="AN276" s="41"/>
    </row>
    <row r="277" spans="1:40" ht="15.75" customHeight="1" x14ac:dyDescent="0.2">
      <c r="A277" s="33"/>
      <c r="B277" s="33"/>
      <c r="C277" s="33"/>
      <c r="D277" s="33"/>
      <c r="E277" s="33"/>
      <c r="F277" s="4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19"/>
      <c r="V277" s="19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41"/>
      <c r="AN277" s="41"/>
    </row>
    <row r="278" spans="1:40" ht="15.75" customHeight="1" x14ac:dyDescent="0.2">
      <c r="A278" s="33"/>
      <c r="B278" s="33"/>
      <c r="C278" s="33"/>
      <c r="D278" s="33"/>
      <c r="E278" s="33"/>
      <c r="F278" s="4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19"/>
      <c r="V278" s="19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41"/>
      <c r="AN278" s="41"/>
    </row>
    <row r="279" spans="1:40" ht="15.75" customHeight="1" x14ac:dyDescent="0.2">
      <c r="A279" s="33"/>
      <c r="B279" s="33"/>
      <c r="C279" s="33"/>
      <c r="D279" s="33"/>
      <c r="E279" s="33"/>
      <c r="F279" s="4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19"/>
      <c r="V279" s="19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41"/>
      <c r="AN279" s="41"/>
    </row>
    <row r="280" spans="1:40" ht="15.75" customHeight="1" x14ac:dyDescent="0.2">
      <c r="A280" s="33"/>
      <c r="B280" s="33"/>
      <c r="C280" s="33"/>
      <c r="D280" s="33"/>
      <c r="E280" s="33"/>
      <c r="F280" s="4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19"/>
      <c r="V280" s="19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41"/>
      <c r="AN280" s="41"/>
    </row>
    <row r="281" spans="1:40" ht="15.75" customHeight="1" x14ac:dyDescent="0.2">
      <c r="A281" s="33"/>
      <c r="B281" s="33"/>
      <c r="C281" s="33"/>
      <c r="D281" s="33"/>
      <c r="E281" s="33"/>
      <c r="F281" s="4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19"/>
      <c r="V281" s="19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1"/>
      <c r="AN281" s="41"/>
    </row>
    <row r="282" spans="1:40" ht="15.75" customHeight="1" x14ac:dyDescent="0.2">
      <c r="A282" s="33"/>
      <c r="B282" s="33"/>
      <c r="C282" s="33"/>
      <c r="D282" s="33"/>
      <c r="E282" s="33"/>
      <c r="F282" s="4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19"/>
      <c r="V282" s="19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1"/>
      <c r="AN282" s="41"/>
    </row>
    <row r="283" spans="1:40" ht="15.75" customHeight="1" x14ac:dyDescent="0.2">
      <c r="A283" s="33"/>
      <c r="B283" s="33"/>
      <c r="C283" s="33"/>
      <c r="D283" s="33"/>
      <c r="E283" s="33"/>
      <c r="F283" s="4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19"/>
      <c r="V283" s="19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41"/>
      <c r="AN283" s="41"/>
    </row>
    <row r="284" spans="1:40" ht="15.75" customHeight="1" x14ac:dyDescent="0.2">
      <c r="A284" s="33"/>
      <c r="B284" s="33"/>
      <c r="C284" s="33"/>
      <c r="D284" s="33"/>
      <c r="E284" s="33"/>
      <c r="F284" s="4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19"/>
      <c r="V284" s="19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41"/>
      <c r="AN284" s="41"/>
    </row>
    <row r="285" spans="1:40" ht="15.75" customHeight="1" x14ac:dyDescent="0.2">
      <c r="A285" s="33"/>
      <c r="B285" s="33"/>
      <c r="C285" s="33"/>
      <c r="D285" s="33"/>
      <c r="E285" s="33"/>
      <c r="F285" s="4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19"/>
      <c r="V285" s="19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41"/>
      <c r="AN285" s="41"/>
    </row>
    <row r="286" spans="1:40" ht="15.75" customHeight="1" x14ac:dyDescent="0.2">
      <c r="A286" s="33"/>
      <c r="B286" s="33"/>
      <c r="C286" s="33"/>
      <c r="D286" s="33"/>
      <c r="E286" s="33"/>
      <c r="F286" s="4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19"/>
      <c r="V286" s="19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1"/>
      <c r="AN286" s="41"/>
    </row>
    <row r="287" spans="1:40" ht="15.75" customHeight="1" x14ac:dyDescent="0.2">
      <c r="A287" s="33"/>
      <c r="B287" s="33"/>
      <c r="C287" s="33"/>
      <c r="D287" s="33"/>
      <c r="E287" s="33"/>
      <c r="F287" s="4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19"/>
      <c r="V287" s="19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41"/>
      <c r="AN287" s="41"/>
    </row>
    <row r="288" spans="1:40" ht="15.75" customHeight="1" x14ac:dyDescent="0.2">
      <c r="A288" s="33"/>
      <c r="B288" s="33"/>
      <c r="C288" s="33"/>
      <c r="D288" s="33"/>
      <c r="E288" s="33"/>
      <c r="F288" s="4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19"/>
      <c r="V288" s="19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41"/>
      <c r="AN288" s="41"/>
    </row>
    <row r="289" spans="1:40" ht="15.75" customHeight="1" x14ac:dyDescent="0.2">
      <c r="A289" s="33"/>
      <c r="B289" s="33"/>
      <c r="C289" s="33"/>
      <c r="D289" s="33"/>
      <c r="E289" s="33"/>
      <c r="F289" s="4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19"/>
      <c r="V289" s="19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1"/>
      <c r="AN289" s="41"/>
    </row>
    <row r="290" spans="1:40" ht="15.75" customHeight="1" x14ac:dyDescent="0.2">
      <c r="A290" s="33"/>
      <c r="B290" s="33"/>
      <c r="C290" s="33"/>
      <c r="D290" s="33"/>
      <c r="E290" s="33"/>
      <c r="F290" s="4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19"/>
      <c r="V290" s="19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41"/>
      <c r="AN290" s="41"/>
    </row>
    <row r="291" spans="1:40" ht="15.75" customHeight="1" x14ac:dyDescent="0.2">
      <c r="A291" s="33"/>
      <c r="B291" s="33"/>
      <c r="C291" s="33"/>
      <c r="D291" s="33"/>
      <c r="E291" s="33"/>
      <c r="F291" s="4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19"/>
      <c r="V291" s="19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41"/>
      <c r="AN291" s="41"/>
    </row>
    <row r="292" spans="1:40" ht="15.75" customHeight="1" x14ac:dyDescent="0.2">
      <c r="A292" s="33"/>
      <c r="B292" s="33"/>
      <c r="C292" s="33"/>
      <c r="D292" s="33"/>
      <c r="E292" s="33"/>
      <c r="F292" s="4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19"/>
      <c r="V292" s="19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1"/>
      <c r="AN292" s="41"/>
    </row>
    <row r="293" spans="1:40" ht="15.75" customHeight="1" x14ac:dyDescent="0.2">
      <c r="A293" s="33"/>
      <c r="B293" s="33"/>
      <c r="C293" s="33"/>
      <c r="D293" s="33"/>
      <c r="E293" s="33"/>
      <c r="F293" s="4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19"/>
      <c r="V293" s="19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41"/>
      <c r="AN293" s="41"/>
    </row>
    <row r="294" spans="1:40" ht="15.75" customHeight="1" x14ac:dyDescent="0.2">
      <c r="A294" s="33"/>
      <c r="B294" s="33"/>
      <c r="C294" s="33"/>
      <c r="D294" s="33"/>
      <c r="E294" s="33"/>
      <c r="F294" s="4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19"/>
      <c r="V294" s="19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1"/>
      <c r="AN294" s="41"/>
    </row>
    <row r="295" spans="1:40" ht="15.75" customHeight="1" x14ac:dyDescent="0.2">
      <c r="A295" s="33"/>
      <c r="B295" s="33"/>
      <c r="C295" s="33"/>
      <c r="D295" s="33"/>
      <c r="E295" s="33"/>
      <c r="F295" s="4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19"/>
      <c r="V295" s="19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1"/>
      <c r="AN295" s="41"/>
    </row>
    <row r="296" spans="1:40" ht="15.75" customHeight="1" x14ac:dyDescent="0.2">
      <c r="A296" s="33"/>
      <c r="B296" s="33"/>
      <c r="C296" s="33"/>
      <c r="D296" s="33"/>
      <c r="E296" s="33"/>
      <c r="F296" s="4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19"/>
      <c r="V296" s="19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41"/>
      <c r="AN296" s="41"/>
    </row>
    <row r="297" spans="1:40" ht="15.75" customHeight="1" x14ac:dyDescent="0.2">
      <c r="A297" s="33"/>
      <c r="B297" s="33"/>
      <c r="C297" s="33"/>
      <c r="D297" s="33"/>
      <c r="E297" s="33"/>
      <c r="F297" s="4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19"/>
      <c r="V297" s="19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41"/>
      <c r="AN297" s="41"/>
    </row>
    <row r="298" spans="1:40" ht="15.75" customHeight="1" x14ac:dyDescent="0.2">
      <c r="A298" s="33"/>
      <c r="B298" s="33"/>
      <c r="C298" s="33"/>
      <c r="D298" s="33"/>
      <c r="E298" s="33"/>
      <c r="F298" s="4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19"/>
      <c r="V298" s="19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41"/>
      <c r="AN298" s="41"/>
    </row>
    <row r="299" spans="1:40" ht="15.75" customHeight="1" x14ac:dyDescent="0.2">
      <c r="A299" s="33"/>
      <c r="B299" s="33"/>
      <c r="C299" s="33"/>
      <c r="D299" s="33"/>
      <c r="E299" s="33"/>
      <c r="F299" s="4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19"/>
      <c r="V299" s="19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41"/>
      <c r="AN299" s="41"/>
    </row>
    <row r="300" spans="1:40" ht="15.75" customHeight="1" x14ac:dyDescent="0.2">
      <c r="A300" s="33"/>
      <c r="B300" s="33"/>
      <c r="C300" s="33"/>
      <c r="D300" s="33"/>
      <c r="E300" s="33"/>
      <c r="F300" s="4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19"/>
      <c r="V300" s="19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41"/>
      <c r="AN300" s="41"/>
    </row>
    <row r="301" spans="1:40" ht="15.75" customHeight="1" x14ac:dyDescent="0.2">
      <c r="A301" s="33"/>
      <c r="B301" s="33"/>
      <c r="C301" s="33"/>
      <c r="D301" s="33"/>
      <c r="E301" s="33"/>
      <c r="F301" s="4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19"/>
      <c r="V301" s="19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41"/>
      <c r="AN301" s="41"/>
    </row>
    <row r="302" spans="1:40" ht="15.75" customHeight="1" x14ac:dyDescent="0.2">
      <c r="A302" s="33"/>
      <c r="B302" s="33"/>
      <c r="C302" s="33"/>
      <c r="D302" s="33"/>
      <c r="E302" s="33"/>
      <c r="F302" s="4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19"/>
      <c r="V302" s="19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41"/>
      <c r="AN302" s="41"/>
    </row>
    <row r="303" spans="1:40" ht="15.75" customHeight="1" x14ac:dyDescent="0.2">
      <c r="A303" s="33"/>
      <c r="B303" s="33"/>
      <c r="C303" s="33"/>
      <c r="D303" s="33"/>
      <c r="E303" s="33"/>
      <c r="F303" s="4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19"/>
      <c r="V303" s="19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41"/>
      <c r="AN303" s="41"/>
    </row>
    <row r="304" spans="1:40" ht="15.75" customHeight="1" x14ac:dyDescent="0.2">
      <c r="A304" s="33"/>
      <c r="B304" s="33"/>
      <c r="C304" s="33"/>
      <c r="D304" s="33"/>
      <c r="E304" s="33"/>
      <c r="F304" s="4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19"/>
      <c r="V304" s="19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41"/>
      <c r="AN304" s="41"/>
    </row>
    <row r="305" spans="1:40" ht="15.75" customHeight="1" x14ac:dyDescent="0.2">
      <c r="A305" s="33"/>
      <c r="B305" s="33"/>
      <c r="C305" s="33"/>
      <c r="D305" s="33"/>
      <c r="E305" s="33"/>
      <c r="F305" s="4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19"/>
      <c r="V305" s="19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41"/>
      <c r="AN305" s="41"/>
    </row>
    <row r="306" spans="1:40" ht="15.75" customHeight="1" x14ac:dyDescent="0.2">
      <c r="A306" s="33"/>
      <c r="B306" s="33"/>
      <c r="C306" s="33"/>
      <c r="D306" s="33"/>
      <c r="E306" s="33"/>
      <c r="F306" s="4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19"/>
      <c r="V306" s="19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41"/>
      <c r="AN306" s="41"/>
    </row>
    <row r="307" spans="1:40" ht="15.75" customHeight="1" x14ac:dyDescent="0.2">
      <c r="A307" s="33"/>
      <c r="B307" s="33"/>
      <c r="C307" s="33"/>
      <c r="D307" s="33"/>
      <c r="E307" s="33"/>
      <c r="F307" s="4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19"/>
      <c r="V307" s="19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1"/>
      <c r="AN307" s="41"/>
    </row>
    <row r="308" spans="1:40" ht="15.75" customHeight="1" x14ac:dyDescent="0.2">
      <c r="A308" s="33"/>
      <c r="B308" s="33"/>
      <c r="C308" s="33"/>
      <c r="D308" s="33"/>
      <c r="E308" s="33"/>
      <c r="F308" s="4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19"/>
      <c r="V308" s="19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41"/>
      <c r="AN308" s="41"/>
    </row>
    <row r="309" spans="1:40" ht="15.75" customHeight="1" x14ac:dyDescent="0.2">
      <c r="A309" s="33"/>
      <c r="B309" s="33"/>
      <c r="C309" s="33"/>
      <c r="D309" s="33"/>
      <c r="E309" s="33"/>
      <c r="F309" s="4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19"/>
      <c r="V309" s="19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1"/>
      <c r="AN309" s="41"/>
    </row>
    <row r="310" spans="1:40" ht="15.75" customHeight="1" x14ac:dyDescent="0.2">
      <c r="A310" s="33"/>
      <c r="B310" s="33"/>
      <c r="C310" s="33"/>
      <c r="D310" s="33"/>
      <c r="E310" s="33"/>
      <c r="F310" s="4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19"/>
      <c r="V310" s="19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41"/>
      <c r="AN310" s="41"/>
    </row>
    <row r="311" spans="1:40" ht="15.75" customHeight="1" x14ac:dyDescent="0.2">
      <c r="A311" s="33"/>
      <c r="B311" s="33"/>
      <c r="C311" s="33"/>
      <c r="D311" s="33"/>
      <c r="E311" s="33"/>
      <c r="F311" s="4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19"/>
      <c r="V311" s="19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41"/>
      <c r="AN311" s="41"/>
    </row>
    <row r="312" spans="1:40" ht="15.75" customHeight="1" x14ac:dyDescent="0.2">
      <c r="A312" s="33"/>
      <c r="B312" s="33"/>
      <c r="C312" s="33"/>
      <c r="D312" s="33"/>
      <c r="E312" s="33"/>
      <c r="F312" s="4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19"/>
      <c r="V312" s="19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41"/>
      <c r="AN312" s="41"/>
    </row>
    <row r="313" spans="1:40" ht="15.75" customHeight="1" x14ac:dyDescent="0.2">
      <c r="A313" s="33"/>
      <c r="B313" s="33"/>
      <c r="C313" s="33"/>
      <c r="D313" s="33"/>
      <c r="E313" s="33"/>
      <c r="F313" s="4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19"/>
      <c r="V313" s="19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41"/>
      <c r="AN313" s="41"/>
    </row>
    <row r="314" spans="1:40" ht="15.75" customHeight="1" x14ac:dyDescent="0.2">
      <c r="A314" s="33"/>
      <c r="B314" s="33"/>
      <c r="C314" s="33"/>
      <c r="D314" s="33"/>
      <c r="E314" s="33"/>
      <c r="F314" s="4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19"/>
      <c r="V314" s="19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41"/>
      <c r="AN314" s="41"/>
    </row>
    <row r="315" spans="1:40" ht="15.75" customHeight="1" x14ac:dyDescent="0.2">
      <c r="A315" s="33"/>
      <c r="B315" s="33"/>
      <c r="C315" s="33"/>
      <c r="D315" s="33"/>
      <c r="E315" s="33"/>
      <c r="F315" s="4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19"/>
      <c r="V315" s="19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41"/>
      <c r="AN315" s="41"/>
    </row>
    <row r="316" spans="1:40" ht="15.75" customHeight="1" x14ac:dyDescent="0.2">
      <c r="A316" s="33"/>
      <c r="B316" s="33"/>
      <c r="C316" s="33"/>
      <c r="D316" s="33"/>
      <c r="E316" s="33"/>
      <c r="F316" s="4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19"/>
      <c r="V316" s="19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41"/>
      <c r="AN316" s="41"/>
    </row>
    <row r="317" spans="1:40" ht="15.75" customHeight="1" x14ac:dyDescent="0.2">
      <c r="A317" s="33"/>
      <c r="B317" s="33"/>
      <c r="C317" s="33"/>
      <c r="D317" s="33"/>
      <c r="E317" s="33"/>
      <c r="F317" s="4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19"/>
      <c r="V317" s="19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41"/>
      <c r="AN317" s="41"/>
    </row>
    <row r="318" spans="1:40" ht="15.75" customHeight="1" x14ac:dyDescent="0.2">
      <c r="A318" s="33"/>
      <c r="B318" s="33"/>
      <c r="C318" s="33"/>
      <c r="D318" s="33"/>
      <c r="E318" s="33"/>
      <c r="F318" s="4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19"/>
      <c r="V318" s="19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41"/>
      <c r="AN318" s="41"/>
    </row>
    <row r="319" spans="1:40" ht="15.75" customHeight="1" x14ac:dyDescent="0.2">
      <c r="A319" s="33"/>
      <c r="B319" s="33"/>
      <c r="C319" s="33"/>
      <c r="D319" s="33"/>
      <c r="E319" s="33"/>
      <c r="F319" s="4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19"/>
      <c r="V319" s="19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41"/>
      <c r="AN319" s="41"/>
    </row>
    <row r="320" spans="1:40" ht="15.75" customHeight="1" x14ac:dyDescent="0.2">
      <c r="A320" s="33"/>
      <c r="B320" s="33"/>
      <c r="C320" s="33"/>
      <c r="D320" s="33"/>
      <c r="E320" s="33"/>
      <c r="F320" s="4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19"/>
      <c r="V320" s="19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1"/>
      <c r="AN320" s="41"/>
    </row>
    <row r="321" spans="1:40" ht="15.75" customHeight="1" x14ac:dyDescent="0.2">
      <c r="A321" s="33"/>
      <c r="B321" s="33"/>
      <c r="C321" s="33"/>
      <c r="D321" s="33"/>
      <c r="E321" s="33"/>
      <c r="F321" s="4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19"/>
      <c r="V321" s="19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41"/>
      <c r="AN321" s="41"/>
    </row>
    <row r="322" spans="1:40" ht="15.75" customHeight="1" x14ac:dyDescent="0.2">
      <c r="A322" s="33"/>
      <c r="B322" s="33"/>
      <c r="C322" s="33"/>
      <c r="D322" s="33"/>
      <c r="E322" s="33"/>
      <c r="F322" s="4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19"/>
      <c r="V322" s="19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41"/>
      <c r="AN322" s="41"/>
    </row>
    <row r="323" spans="1:40" ht="15.75" customHeight="1" x14ac:dyDescent="0.2">
      <c r="A323" s="33"/>
      <c r="B323" s="33"/>
      <c r="C323" s="33"/>
      <c r="D323" s="33"/>
      <c r="E323" s="33"/>
      <c r="F323" s="4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19"/>
      <c r="V323" s="19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41"/>
      <c r="AN323" s="41"/>
    </row>
    <row r="324" spans="1:40" ht="15.75" customHeight="1" x14ac:dyDescent="0.2">
      <c r="A324" s="33"/>
      <c r="B324" s="33"/>
      <c r="C324" s="33"/>
      <c r="D324" s="33"/>
      <c r="E324" s="33"/>
      <c r="F324" s="4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19"/>
      <c r="V324" s="19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41"/>
      <c r="AN324" s="41"/>
    </row>
    <row r="325" spans="1:40" ht="15.75" customHeight="1" x14ac:dyDescent="0.2">
      <c r="A325" s="33"/>
      <c r="B325" s="33"/>
      <c r="C325" s="33"/>
      <c r="D325" s="33"/>
      <c r="E325" s="33"/>
      <c r="F325" s="4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19"/>
      <c r="V325" s="19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1"/>
      <c r="AN325" s="41"/>
    </row>
    <row r="326" spans="1:40" ht="15.75" customHeight="1" x14ac:dyDescent="0.2">
      <c r="A326" s="33"/>
      <c r="B326" s="33"/>
      <c r="C326" s="33"/>
      <c r="D326" s="33"/>
      <c r="E326" s="33"/>
      <c r="F326" s="4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19"/>
      <c r="V326" s="19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41"/>
      <c r="AN326" s="41"/>
    </row>
    <row r="327" spans="1:40" ht="15.75" customHeight="1" x14ac:dyDescent="0.2">
      <c r="A327" s="33"/>
      <c r="B327" s="33"/>
      <c r="C327" s="33"/>
      <c r="D327" s="33"/>
      <c r="E327" s="33"/>
      <c r="F327" s="4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19"/>
      <c r="V327" s="19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41"/>
      <c r="AN327" s="41"/>
    </row>
    <row r="328" spans="1:40" ht="15.75" customHeight="1" x14ac:dyDescent="0.2">
      <c r="A328" s="33"/>
      <c r="B328" s="33"/>
      <c r="C328" s="33"/>
      <c r="D328" s="33"/>
      <c r="E328" s="33"/>
      <c r="F328" s="4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19"/>
      <c r="V328" s="19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41"/>
      <c r="AN328" s="41"/>
    </row>
    <row r="329" spans="1:40" ht="15.75" customHeight="1" x14ac:dyDescent="0.2">
      <c r="A329" s="33"/>
      <c r="B329" s="33"/>
      <c r="C329" s="33"/>
      <c r="D329" s="33"/>
      <c r="E329" s="33"/>
      <c r="F329" s="4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19"/>
      <c r="V329" s="19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41"/>
      <c r="AN329" s="41"/>
    </row>
    <row r="330" spans="1:40" ht="15.75" customHeight="1" x14ac:dyDescent="0.2">
      <c r="A330" s="33"/>
      <c r="B330" s="33"/>
      <c r="C330" s="33"/>
      <c r="D330" s="33"/>
      <c r="E330" s="33"/>
      <c r="F330" s="4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19"/>
      <c r="V330" s="19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41"/>
      <c r="AN330" s="41"/>
    </row>
    <row r="331" spans="1:40" ht="15.75" customHeight="1" x14ac:dyDescent="0.2">
      <c r="A331" s="33"/>
      <c r="B331" s="33"/>
      <c r="C331" s="33"/>
      <c r="D331" s="33"/>
      <c r="E331" s="33"/>
      <c r="F331" s="4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19"/>
      <c r="V331" s="19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41"/>
      <c r="AN331" s="41"/>
    </row>
    <row r="332" spans="1:40" ht="15.75" customHeight="1" x14ac:dyDescent="0.2">
      <c r="A332" s="33"/>
      <c r="B332" s="33"/>
      <c r="C332" s="33"/>
      <c r="D332" s="33"/>
      <c r="E332" s="33"/>
      <c r="F332" s="4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19"/>
      <c r="V332" s="19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41"/>
      <c r="AN332" s="41"/>
    </row>
    <row r="333" spans="1:40" ht="15.75" customHeight="1" x14ac:dyDescent="0.2">
      <c r="A333" s="33"/>
      <c r="B333" s="33"/>
      <c r="C333" s="33"/>
      <c r="D333" s="33"/>
      <c r="E333" s="33"/>
      <c r="F333" s="4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19"/>
      <c r="V333" s="19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41"/>
      <c r="AN333" s="41"/>
    </row>
    <row r="334" spans="1:40" ht="15.75" customHeight="1" x14ac:dyDescent="0.2">
      <c r="A334" s="33"/>
      <c r="B334" s="33"/>
      <c r="C334" s="33"/>
      <c r="D334" s="33"/>
      <c r="E334" s="33"/>
      <c r="F334" s="4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19"/>
      <c r="V334" s="19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41"/>
      <c r="AN334" s="41"/>
    </row>
    <row r="335" spans="1:40" ht="15.75" customHeight="1" x14ac:dyDescent="0.2">
      <c r="A335" s="33"/>
      <c r="B335" s="33"/>
      <c r="C335" s="33"/>
      <c r="D335" s="33"/>
      <c r="E335" s="33"/>
      <c r="F335" s="4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19"/>
      <c r="V335" s="19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41"/>
      <c r="AN335" s="41"/>
    </row>
    <row r="336" spans="1:40" ht="15.75" customHeight="1" x14ac:dyDescent="0.2">
      <c r="A336" s="33"/>
      <c r="B336" s="33"/>
      <c r="C336" s="33"/>
      <c r="D336" s="33"/>
      <c r="E336" s="33"/>
      <c r="F336" s="4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19"/>
      <c r="V336" s="19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1"/>
      <c r="AN336" s="41"/>
    </row>
    <row r="337" spans="1:40" ht="15.75" customHeight="1" x14ac:dyDescent="0.2">
      <c r="A337" s="33"/>
      <c r="B337" s="33"/>
      <c r="C337" s="33"/>
      <c r="D337" s="33"/>
      <c r="E337" s="33"/>
      <c r="F337" s="4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19"/>
      <c r="V337" s="19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41"/>
      <c r="AN337" s="41"/>
    </row>
    <row r="338" spans="1:40" ht="15.75" customHeight="1" x14ac:dyDescent="0.2">
      <c r="A338" s="33"/>
      <c r="B338" s="33"/>
      <c r="C338" s="33"/>
      <c r="D338" s="33"/>
      <c r="E338" s="33"/>
      <c r="F338" s="4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19"/>
      <c r="V338" s="19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41"/>
      <c r="AN338" s="41"/>
    </row>
    <row r="339" spans="1:40" ht="15.75" customHeight="1" x14ac:dyDescent="0.2">
      <c r="A339" s="33"/>
      <c r="B339" s="33"/>
      <c r="C339" s="33"/>
      <c r="D339" s="33"/>
      <c r="E339" s="33"/>
      <c r="F339" s="4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19"/>
      <c r="V339" s="19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41"/>
      <c r="AN339" s="41"/>
    </row>
    <row r="340" spans="1:40" ht="15.75" customHeight="1" x14ac:dyDescent="0.2">
      <c r="A340" s="33"/>
      <c r="B340" s="33"/>
      <c r="C340" s="33"/>
      <c r="D340" s="33"/>
      <c r="E340" s="33"/>
      <c r="F340" s="4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19"/>
      <c r="V340" s="19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41"/>
      <c r="AN340" s="41"/>
    </row>
    <row r="341" spans="1:40" ht="15.75" customHeight="1" x14ac:dyDescent="0.2">
      <c r="A341" s="33"/>
      <c r="B341" s="33"/>
      <c r="C341" s="33"/>
      <c r="D341" s="33"/>
      <c r="E341" s="33"/>
      <c r="F341" s="4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19"/>
      <c r="V341" s="19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41"/>
      <c r="AN341" s="41"/>
    </row>
    <row r="342" spans="1:40" ht="15.75" customHeight="1" x14ac:dyDescent="0.2">
      <c r="A342" s="33"/>
      <c r="B342" s="33"/>
      <c r="C342" s="33"/>
      <c r="D342" s="33"/>
      <c r="E342" s="33"/>
      <c r="F342" s="4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19"/>
      <c r="V342" s="19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41"/>
      <c r="AN342" s="41"/>
    </row>
    <row r="343" spans="1:40" ht="15.75" customHeight="1" x14ac:dyDescent="0.2">
      <c r="A343" s="33"/>
      <c r="B343" s="33"/>
      <c r="C343" s="33"/>
      <c r="D343" s="33"/>
      <c r="E343" s="33"/>
      <c r="F343" s="4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19"/>
      <c r="V343" s="19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41"/>
      <c r="AN343" s="41"/>
    </row>
    <row r="344" spans="1:40" ht="15.75" customHeight="1" x14ac:dyDescent="0.2">
      <c r="A344" s="33"/>
      <c r="B344" s="33"/>
      <c r="C344" s="33"/>
      <c r="D344" s="33"/>
      <c r="E344" s="33"/>
      <c r="F344" s="4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19"/>
      <c r="V344" s="19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41"/>
      <c r="AN344" s="41"/>
    </row>
    <row r="345" spans="1:40" ht="15.75" customHeight="1" x14ac:dyDescent="0.2">
      <c r="A345" s="33"/>
      <c r="B345" s="33"/>
      <c r="C345" s="33"/>
      <c r="D345" s="33"/>
      <c r="E345" s="33"/>
      <c r="F345" s="4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19"/>
      <c r="V345" s="19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41"/>
      <c r="AN345" s="41"/>
    </row>
    <row r="346" spans="1:40" ht="15.75" customHeight="1" x14ac:dyDescent="0.2">
      <c r="A346" s="33"/>
      <c r="B346" s="33"/>
      <c r="C346" s="33"/>
      <c r="D346" s="33"/>
      <c r="E346" s="33"/>
      <c r="F346" s="4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19"/>
      <c r="V346" s="19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41"/>
      <c r="AN346" s="41"/>
    </row>
    <row r="347" spans="1:40" ht="15.75" customHeight="1" x14ac:dyDescent="0.2">
      <c r="A347" s="33"/>
      <c r="B347" s="33"/>
      <c r="C347" s="33"/>
      <c r="D347" s="33"/>
      <c r="E347" s="33"/>
      <c r="F347" s="4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19"/>
      <c r="V347" s="19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41"/>
      <c r="AN347" s="41"/>
    </row>
    <row r="348" spans="1:40" ht="15.75" customHeight="1" x14ac:dyDescent="0.2">
      <c r="A348" s="33"/>
      <c r="B348" s="33"/>
      <c r="C348" s="33"/>
      <c r="D348" s="33"/>
      <c r="E348" s="33"/>
      <c r="F348" s="4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19"/>
      <c r="V348" s="19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41"/>
      <c r="AN348" s="41"/>
    </row>
    <row r="349" spans="1:40" ht="15.75" customHeight="1" x14ac:dyDescent="0.2">
      <c r="A349" s="33"/>
      <c r="B349" s="33"/>
      <c r="C349" s="33"/>
      <c r="D349" s="33"/>
      <c r="E349" s="33"/>
      <c r="F349" s="4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19"/>
      <c r="V349" s="19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41"/>
      <c r="AN349" s="41"/>
    </row>
    <row r="350" spans="1:40" ht="15.75" customHeight="1" x14ac:dyDescent="0.2">
      <c r="A350" s="33"/>
      <c r="B350" s="33"/>
      <c r="C350" s="33"/>
      <c r="D350" s="33"/>
      <c r="E350" s="33"/>
      <c r="F350" s="4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19"/>
      <c r="V350" s="19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41"/>
      <c r="AN350" s="41"/>
    </row>
    <row r="351" spans="1:40" ht="15.75" customHeight="1" x14ac:dyDescent="0.2">
      <c r="A351" s="33"/>
      <c r="B351" s="33"/>
      <c r="C351" s="33"/>
      <c r="D351" s="33"/>
      <c r="E351" s="33"/>
      <c r="F351" s="4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19"/>
      <c r="V351" s="19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41"/>
      <c r="AN351" s="41"/>
    </row>
    <row r="352" spans="1:40" ht="15.75" customHeight="1" x14ac:dyDescent="0.2">
      <c r="A352" s="33"/>
      <c r="B352" s="33"/>
      <c r="C352" s="33"/>
      <c r="D352" s="33"/>
      <c r="E352" s="33"/>
      <c r="F352" s="4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19"/>
      <c r="V352" s="19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41"/>
      <c r="AN352" s="41"/>
    </row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S1"/>
    <mergeCell ref="B2:S2"/>
    <mergeCell ref="B4:E4"/>
    <mergeCell ref="B6:E6"/>
  </mergeCells>
  <pageMargins left="0.7" right="0.7" top="0.75" bottom="0.75" header="0" footer="0"/>
  <pageSetup orientation="landscape"/>
  <ignoredErrors>
    <ignoredError sqref="F11 F27:F29" formulaRange="1"/>
    <ignoredError sqref="C8 C2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zoomScale="90" zoomScaleNormal="90" workbookViewId="0">
      <selection activeCell="N21" sqref="N21"/>
    </sheetView>
  </sheetViews>
  <sheetFormatPr baseColWidth="10" defaultColWidth="14.42578125" defaultRowHeight="15" customHeight="1" x14ac:dyDescent="0.2"/>
  <cols>
    <col min="1" max="1" width="4.7109375" customWidth="1"/>
    <col min="2" max="2" width="1.85546875" customWidth="1"/>
    <col min="3" max="3" width="4" customWidth="1"/>
    <col min="4" max="4" width="41.28515625" customWidth="1"/>
    <col min="5" max="5" width="16.42578125" customWidth="1"/>
    <col min="6" max="6" width="25.42578125" customWidth="1"/>
    <col min="7" max="7" width="15.7109375" customWidth="1"/>
    <col min="8" max="8" width="14.7109375" customWidth="1"/>
    <col min="9" max="9" width="16.85546875" customWidth="1"/>
    <col min="10" max="10" width="18.28515625" customWidth="1"/>
    <col min="11" max="11" width="12.7109375" customWidth="1"/>
    <col min="12" max="12" width="1.85546875" customWidth="1"/>
    <col min="13" max="13" width="4.7109375" customWidth="1"/>
    <col min="14" max="14" width="32.140625" style="343" customWidth="1"/>
    <col min="15" max="15" width="14.5703125" style="343" customWidth="1"/>
    <col min="16" max="19" width="9.140625" customWidth="1"/>
    <col min="20" max="24" width="10" customWidth="1"/>
  </cols>
  <sheetData>
    <row r="1" spans="1:24" ht="14.25" customHeight="1" x14ac:dyDescent="0.2">
      <c r="A1" s="15"/>
      <c r="B1" s="15"/>
      <c r="C1" s="15"/>
      <c r="D1" s="15"/>
      <c r="E1" s="15"/>
      <c r="F1" s="53"/>
      <c r="G1" s="15"/>
      <c r="H1" s="15"/>
      <c r="I1" s="15"/>
      <c r="J1" s="15"/>
      <c r="K1" s="15"/>
      <c r="L1" s="15"/>
      <c r="M1" s="15"/>
      <c r="N1" s="334"/>
      <c r="O1" s="334"/>
      <c r="P1" s="29"/>
      <c r="Q1" s="29"/>
      <c r="R1" s="29"/>
      <c r="S1" s="29"/>
      <c r="T1" s="15"/>
      <c r="U1" s="15"/>
      <c r="V1" s="15"/>
      <c r="W1" s="15"/>
      <c r="X1" s="15"/>
    </row>
    <row r="2" spans="1:24" ht="27" customHeight="1" x14ac:dyDescent="0.25">
      <c r="A2" s="9"/>
      <c r="B2" s="480" t="s">
        <v>44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320"/>
      <c r="N2" s="334"/>
      <c r="O2" s="334"/>
      <c r="P2" s="54"/>
      <c r="Q2" s="54"/>
      <c r="R2" s="54"/>
      <c r="S2" s="54"/>
      <c r="T2" s="9"/>
      <c r="U2" s="9"/>
      <c r="V2" s="9"/>
      <c r="W2" s="9"/>
      <c r="X2" s="9"/>
    </row>
    <row r="3" spans="1:24" ht="15" customHeight="1" x14ac:dyDescent="0.25">
      <c r="A3" s="9"/>
      <c r="B3" s="480" t="s">
        <v>1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320"/>
      <c r="N3" s="335"/>
      <c r="O3" s="334"/>
      <c r="P3" s="54"/>
      <c r="Q3" s="54"/>
      <c r="R3" s="54"/>
      <c r="S3" s="54"/>
      <c r="T3" s="9"/>
      <c r="U3" s="9"/>
      <c r="V3" s="9"/>
      <c r="W3" s="9"/>
      <c r="X3" s="9"/>
    </row>
    <row r="4" spans="1:24" ht="16.5" customHeight="1" x14ac:dyDescent="0.25">
      <c r="A4" s="9"/>
      <c r="B4" s="320"/>
      <c r="C4" s="320"/>
      <c r="D4" s="320"/>
      <c r="E4" s="320"/>
      <c r="F4" s="56"/>
      <c r="G4" s="320"/>
      <c r="H4" s="9"/>
      <c r="I4" s="9"/>
      <c r="J4" s="9"/>
      <c r="K4" s="54"/>
      <c r="L4" s="320"/>
      <c r="M4" s="320"/>
      <c r="N4" s="335"/>
      <c r="O4" s="334"/>
      <c r="P4" s="54"/>
      <c r="Q4" s="54"/>
      <c r="R4" s="54"/>
      <c r="S4" s="54"/>
      <c r="T4" s="9"/>
      <c r="U4" s="9"/>
      <c r="V4" s="9"/>
      <c r="W4" s="9"/>
      <c r="X4" s="9"/>
    </row>
    <row r="5" spans="1:24" ht="17.25" hidden="1" customHeight="1" x14ac:dyDescent="0.25">
      <c r="A5" s="9"/>
      <c r="B5" s="9"/>
      <c r="C5" s="9"/>
      <c r="D5" s="9"/>
      <c r="E5" s="54"/>
      <c r="F5" s="9"/>
      <c r="G5" s="9"/>
      <c r="H5" s="9"/>
      <c r="I5" s="9"/>
      <c r="J5" s="9"/>
      <c r="K5" s="9"/>
      <c r="L5" s="9"/>
      <c r="M5" s="9"/>
      <c r="N5" s="336"/>
      <c r="O5" s="334"/>
      <c r="P5" s="54"/>
      <c r="Q5" s="54"/>
      <c r="R5" s="54"/>
      <c r="S5" s="54"/>
      <c r="T5" s="9"/>
      <c r="U5" s="9"/>
      <c r="V5" s="9"/>
      <c r="W5" s="9"/>
      <c r="X5" s="9"/>
    </row>
    <row r="6" spans="1:24" ht="18.75" customHeight="1" x14ac:dyDescent="0.25">
      <c r="A6" s="9"/>
      <c r="B6" s="482" t="s">
        <v>45</v>
      </c>
      <c r="C6" s="483"/>
      <c r="D6" s="483"/>
      <c r="E6" s="486" t="s">
        <v>4</v>
      </c>
      <c r="F6" s="57" t="s">
        <v>46</v>
      </c>
      <c r="G6" s="482" t="s">
        <v>18</v>
      </c>
      <c r="H6" s="483"/>
      <c r="I6" s="483"/>
      <c r="J6" s="483"/>
      <c r="K6" s="483"/>
      <c r="L6" s="488"/>
      <c r="M6" s="58"/>
      <c r="N6" s="336"/>
      <c r="O6" s="336"/>
      <c r="P6" s="54"/>
      <c r="Q6" s="54"/>
      <c r="R6" s="54"/>
      <c r="S6" s="54"/>
      <c r="T6" s="9"/>
      <c r="U6" s="9"/>
      <c r="V6" s="9"/>
      <c r="W6" s="9"/>
      <c r="X6" s="9"/>
    </row>
    <row r="7" spans="1:24" ht="18.75" customHeight="1" x14ac:dyDescent="0.25">
      <c r="A7" s="9"/>
      <c r="B7" s="484"/>
      <c r="C7" s="485"/>
      <c r="D7" s="485"/>
      <c r="E7" s="487"/>
      <c r="F7" s="59" t="s">
        <v>47</v>
      </c>
      <c r="G7" s="60" t="s">
        <v>4</v>
      </c>
      <c r="H7" s="60" t="s">
        <v>48</v>
      </c>
      <c r="I7" s="60" t="s">
        <v>19</v>
      </c>
      <c r="J7" s="60" t="s">
        <v>22</v>
      </c>
      <c r="K7" s="489" t="s">
        <v>49</v>
      </c>
      <c r="L7" s="490"/>
      <c r="M7" s="58"/>
      <c r="N7" s="337"/>
      <c r="O7" s="338"/>
      <c r="P7" s="54"/>
      <c r="Q7" s="54"/>
      <c r="R7" s="54"/>
      <c r="S7" s="54"/>
      <c r="T7" s="9"/>
      <c r="U7" s="9"/>
      <c r="V7" s="9"/>
      <c r="W7" s="9"/>
      <c r="X7" s="9"/>
    </row>
    <row r="8" spans="1:24" ht="9" customHeight="1" x14ac:dyDescent="0.25">
      <c r="A8" s="9"/>
      <c r="B8" s="189"/>
      <c r="C8" s="9"/>
      <c r="D8" s="9"/>
      <c r="E8" s="9"/>
      <c r="F8" s="62"/>
      <c r="G8" s="9"/>
      <c r="H8" s="9"/>
      <c r="I8" s="9"/>
      <c r="J8" s="9"/>
      <c r="K8" s="190"/>
      <c r="L8" s="173"/>
      <c r="M8" s="9"/>
      <c r="N8" s="335"/>
      <c r="O8" s="338"/>
      <c r="P8" s="54"/>
      <c r="Q8" s="54"/>
      <c r="R8" s="54"/>
      <c r="S8" s="54"/>
      <c r="T8" s="9"/>
      <c r="U8" s="9"/>
      <c r="V8" s="9"/>
      <c r="W8" s="9"/>
      <c r="X8" s="9"/>
    </row>
    <row r="9" spans="1:24" ht="15" customHeight="1" x14ac:dyDescent="0.2">
      <c r="A9" s="5"/>
      <c r="B9" s="479" t="s">
        <v>50</v>
      </c>
      <c r="C9" s="478"/>
      <c r="D9" s="478"/>
      <c r="E9" s="191">
        <v>5662874.1100000013</v>
      </c>
      <c r="F9" s="191">
        <v>4320756.9600000009</v>
      </c>
      <c r="G9" s="191">
        <v>1342117.1499999999</v>
      </c>
      <c r="H9" s="191">
        <v>385178.49</v>
      </c>
      <c r="I9" s="191">
        <v>146705.66</v>
      </c>
      <c r="J9" s="191">
        <v>733280</v>
      </c>
      <c r="K9" s="191">
        <v>76953</v>
      </c>
      <c r="L9" s="175" t="s">
        <v>41</v>
      </c>
      <c r="M9" s="5"/>
      <c r="N9" s="335"/>
      <c r="O9" s="338"/>
      <c r="P9" s="63"/>
      <c r="Q9" s="63"/>
      <c r="R9" s="63"/>
      <c r="S9" s="63"/>
      <c r="T9" s="5"/>
      <c r="U9" s="5"/>
      <c r="V9" s="5"/>
      <c r="W9" s="5"/>
      <c r="X9" s="5"/>
    </row>
    <row r="10" spans="1:24" ht="9" customHeight="1" x14ac:dyDescent="0.25">
      <c r="A10" s="9"/>
      <c r="B10" s="189"/>
      <c r="C10" s="9"/>
      <c r="D10" s="9"/>
      <c r="E10" s="56"/>
      <c r="F10" s="56"/>
      <c r="G10" s="56"/>
      <c r="H10" s="56"/>
      <c r="I10" s="56"/>
      <c r="J10" s="56"/>
      <c r="K10" s="56"/>
      <c r="L10" s="64"/>
      <c r="M10" s="9"/>
      <c r="N10" s="335"/>
      <c r="O10" s="338"/>
      <c r="P10" s="54"/>
      <c r="Q10" s="54"/>
      <c r="R10" s="54"/>
      <c r="S10" s="54"/>
      <c r="T10" s="9"/>
      <c r="U10" s="9"/>
      <c r="V10" s="9"/>
      <c r="W10" s="9"/>
      <c r="X10" s="9"/>
    </row>
    <row r="11" spans="1:24" ht="15" customHeight="1" x14ac:dyDescent="0.25">
      <c r="A11" s="5"/>
      <c r="B11" s="65"/>
      <c r="C11" s="192" t="s">
        <v>51</v>
      </c>
      <c r="D11" s="192" t="s">
        <v>52</v>
      </c>
      <c r="E11" s="191">
        <v>5019581.2400000012</v>
      </c>
      <c r="F11" s="191">
        <v>4320756.9600000009</v>
      </c>
      <c r="G11" s="191">
        <v>698824.28</v>
      </c>
      <c r="H11" s="191">
        <v>333350</v>
      </c>
      <c r="I11" s="191">
        <v>145749.28</v>
      </c>
      <c r="J11" s="191">
        <v>191438</v>
      </c>
      <c r="K11" s="191">
        <v>28287</v>
      </c>
      <c r="L11" s="193"/>
      <c r="M11" s="66"/>
      <c r="N11" s="339"/>
      <c r="O11" s="334"/>
      <c r="P11" s="63"/>
      <c r="Q11" s="54"/>
      <c r="R11" s="63"/>
      <c r="S11" s="63"/>
      <c r="T11" s="5"/>
      <c r="U11" s="5"/>
      <c r="V11" s="5"/>
      <c r="W11" s="5"/>
      <c r="X11" s="5"/>
    </row>
    <row r="12" spans="1:24" ht="7.5" customHeight="1" x14ac:dyDescent="0.25">
      <c r="A12" s="9"/>
      <c r="B12" s="189"/>
      <c r="C12" s="9"/>
      <c r="D12" s="9"/>
      <c r="E12" s="56"/>
      <c r="F12" s="56"/>
      <c r="G12" s="56"/>
      <c r="H12" s="56"/>
      <c r="I12" s="56"/>
      <c r="J12" s="56"/>
      <c r="K12" s="56"/>
      <c r="L12" s="64"/>
      <c r="M12" s="9"/>
      <c r="N12" s="336"/>
      <c r="O12" s="338"/>
      <c r="P12" s="54"/>
      <c r="Q12" s="54"/>
      <c r="R12" s="54"/>
      <c r="S12" s="54"/>
      <c r="T12" s="9"/>
      <c r="U12" s="9"/>
      <c r="V12" s="9"/>
      <c r="W12" s="9"/>
      <c r="X12" s="9"/>
    </row>
    <row r="13" spans="1:24" ht="15" customHeight="1" x14ac:dyDescent="0.25">
      <c r="A13" s="9"/>
      <c r="B13" s="345"/>
      <c r="C13" s="346" t="s">
        <v>53</v>
      </c>
      <c r="D13" s="346" t="s">
        <v>54</v>
      </c>
      <c r="E13" s="347">
        <v>4860890.8999999994</v>
      </c>
      <c r="F13" s="347">
        <v>4320756.9600000009</v>
      </c>
      <c r="G13" s="347">
        <v>540133.93999999994</v>
      </c>
      <c r="H13" s="347">
        <v>207075.81999999998</v>
      </c>
      <c r="I13" s="347">
        <v>143181.69</v>
      </c>
      <c r="J13" s="347">
        <v>163750</v>
      </c>
      <c r="K13" s="347">
        <v>26126.43</v>
      </c>
      <c r="L13" s="348"/>
      <c r="M13" s="9"/>
      <c r="N13" s="336"/>
      <c r="O13" s="338"/>
      <c r="P13" s="54"/>
      <c r="Q13" s="54"/>
      <c r="R13" s="54"/>
      <c r="S13" s="54"/>
      <c r="T13" s="9"/>
      <c r="U13" s="9"/>
      <c r="V13" s="9"/>
      <c r="W13" s="9"/>
      <c r="X13" s="9"/>
    </row>
    <row r="14" spans="1:24" ht="7.5" customHeight="1" x14ac:dyDescent="0.2">
      <c r="A14" s="15"/>
      <c r="B14" s="194"/>
      <c r="C14" s="15"/>
      <c r="D14" s="15"/>
      <c r="E14" s="32"/>
      <c r="F14" s="68"/>
      <c r="G14" s="32"/>
      <c r="H14" s="32"/>
      <c r="I14" s="32"/>
      <c r="J14" s="32"/>
      <c r="K14" s="32"/>
      <c r="L14" s="18"/>
      <c r="M14" s="15"/>
      <c r="N14" s="334"/>
      <c r="O14" s="338"/>
      <c r="P14" s="29"/>
      <c r="Q14" s="29"/>
      <c r="R14" s="29"/>
      <c r="S14" s="29"/>
      <c r="T14" s="15"/>
      <c r="U14" s="15"/>
      <c r="V14" s="15"/>
      <c r="W14" s="15"/>
      <c r="X14" s="15"/>
    </row>
    <row r="15" spans="1:24" ht="15" customHeight="1" x14ac:dyDescent="0.2">
      <c r="A15" s="15"/>
      <c r="B15" s="194"/>
      <c r="C15" s="15"/>
      <c r="D15" s="15" t="s">
        <v>27</v>
      </c>
      <c r="E15" s="32">
        <v>4401317.6400000006</v>
      </c>
      <c r="F15" s="344">
        <v>4320755.9800000004</v>
      </c>
      <c r="G15" s="32">
        <v>80561.66</v>
      </c>
      <c r="H15" s="252">
        <v>66.06</v>
      </c>
      <c r="I15" s="32">
        <v>40835.599999999999</v>
      </c>
      <c r="J15" s="69">
        <v>16657</v>
      </c>
      <c r="K15" s="292">
        <v>23003</v>
      </c>
      <c r="L15" s="18"/>
      <c r="M15" s="15"/>
      <c r="N15" s="335"/>
      <c r="O15" s="338"/>
      <c r="P15" s="29"/>
      <c r="Q15" s="29"/>
      <c r="R15" s="29"/>
      <c r="S15" s="29"/>
      <c r="T15" s="15"/>
      <c r="U15" s="15"/>
      <c r="V15" s="15"/>
      <c r="W15" s="15"/>
      <c r="X15" s="15"/>
    </row>
    <row r="16" spans="1:24" ht="15" customHeight="1" x14ac:dyDescent="0.2">
      <c r="A16" s="15"/>
      <c r="B16" s="194"/>
      <c r="C16" s="15"/>
      <c r="D16" s="15" t="s">
        <v>55</v>
      </c>
      <c r="E16" s="32">
        <v>4795.2700000000004</v>
      </c>
      <c r="F16" s="68" t="s">
        <v>56</v>
      </c>
      <c r="G16" s="32">
        <v>4795.2700000000004</v>
      </c>
      <c r="H16" s="252">
        <v>478.23</v>
      </c>
      <c r="I16" s="32">
        <v>2791.04</v>
      </c>
      <c r="J16" s="69">
        <v>1526</v>
      </c>
      <c r="K16" s="292">
        <v>0</v>
      </c>
      <c r="L16" s="18"/>
      <c r="M16" s="15"/>
      <c r="N16" s="335"/>
      <c r="O16" s="334"/>
      <c r="P16" s="29"/>
      <c r="Q16" s="29"/>
      <c r="R16" s="29"/>
      <c r="S16" s="29"/>
      <c r="T16" s="15"/>
      <c r="U16" s="15"/>
      <c r="V16" s="15"/>
      <c r="W16" s="15"/>
      <c r="X16" s="15"/>
    </row>
    <row r="17" spans="1:24" ht="15" customHeight="1" x14ac:dyDescent="0.2">
      <c r="A17" s="15"/>
      <c r="B17" s="194"/>
      <c r="C17" s="15"/>
      <c r="D17" s="15" t="s">
        <v>57</v>
      </c>
      <c r="E17" s="32">
        <v>19939.03</v>
      </c>
      <c r="F17" s="68" t="s">
        <v>56</v>
      </c>
      <c r="G17" s="32">
        <v>19939.03</v>
      </c>
      <c r="H17" s="252">
        <v>253.19</v>
      </c>
      <c r="I17" s="32">
        <v>18730.84</v>
      </c>
      <c r="J17" s="69">
        <v>955</v>
      </c>
      <c r="K17" s="292">
        <v>0</v>
      </c>
      <c r="L17" s="18"/>
      <c r="M17" s="15"/>
      <c r="N17" s="335"/>
      <c r="O17" s="334"/>
      <c r="P17" s="29"/>
      <c r="Q17" s="29"/>
      <c r="R17" s="29"/>
      <c r="S17" s="29"/>
      <c r="T17" s="15"/>
      <c r="U17" s="15"/>
      <c r="V17" s="15"/>
      <c r="W17" s="15"/>
      <c r="X17" s="15"/>
    </row>
    <row r="18" spans="1:24" ht="15" customHeight="1" x14ac:dyDescent="0.2">
      <c r="A18" s="15"/>
      <c r="B18" s="194"/>
      <c r="C18" s="15"/>
      <c r="D18" s="15" t="s">
        <v>58</v>
      </c>
      <c r="E18" s="32">
        <v>124261.24</v>
      </c>
      <c r="F18" s="68" t="s">
        <v>56</v>
      </c>
      <c r="G18" s="32">
        <v>124261.24</v>
      </c>
      <c r="H18" s="252">
        <v>96802.19</v>
      </c>
      <c r="I18" s="32">
        <v>22382.81</v>
      </c>
      <c r="J18" s="69">
        <v>4553</v>
      </c>
      <c r="K18" s="292">
        <v>523.24</v>
      </c>
      <c r="L18" s="18"/>
      <c r="M18" s="15"/>
      <c r="N18" s="335"/>
      <c r="O18" s="334"/>
      <c r="P18" s="29"/>
      <c r="Q18" s="29"/>
      <c r="R18" s="29"/>
      <c r="S18" s="29"/>
      <c r="T18" s="15"/>
      <c r="U18" s="15"/>
      <c r="V18" s="15"/>
      <c r="W18" s="15"/>
      <c r="X18" s="15"/>
    </row>
    <row r="19" spans="1:24" ht="15" customHeight="1" x14ac:dyDescent="0.2">
      <c r="A19" s="15"/>
      <c r="B19" s="194"/>
      <c r="C19" s="15"/>
      <c r="D19" s="15" t="s">
        <v>59</v>
      </c>
      <c r="E19" s="32">
        <v>98686.17</v>
      </c>
      <c r="F19" s="32">
        <v>0.98</v>
      </c>
      <c r="G19" s="32">
        <v>98685.19</v>
      </c>
      <c r="H19" s="252">
        <v>28223.67</v>
      </c>
      <c r="I19" s="32">
        <v>31719.24</v>
      </c>
      <c r="J19" s="69">
        <v>36732</v>
      </c>
      <c r="K19" s="292">
        <v>2010.28</v>
      </c>
      <c r="L19" s="18"/>
      <c r="M19" s="15"/>
      <c r="N19" s="335"/>
      <c r="O19" s="338"/>
      <c r="P19" s="29"/>
      <c r="Q19" s="29"/>
      <c r="R19" s="29"/>
      <c r="S19" s="29"/>
      <c r="T19" s="15"/>
      <c r="U19" s="15"/>
      <c r="V19" s="15"/>
      <c r="W19" s="15"/>
      <c r="X19" s="15"/>
    </row>
    <row r="20" spans="1:24" ht="15" customHeight="1" x14ac:dyDescent="0.2">
      <c r="A20" s="15"/>
      <c r="B20" s="194"/>
      <c r="C20" s="15"/>
      <c r="D20" s="15" t="s">
        <v>60</v>
      </c>
      <c r="E20" s="32">
        <v>158879.72999999998</v>
      </c>
      <c r="F20" s="68" t="s">
        <v>56</v>
      </c>
      <c r="G20" s="32">
        <v>158879.72999999998</v>
      </c>
      <c r="H20" s="252">
        <v>52651.77</v>
      </c>
      <c r="I20" s="32">
        <v>26717.22</v>
      </c>
      <c r="J20" s="69">
        <v>78982</v>
      </c>
      <c r="K20" s="292">
        <v>528.74</v>
      </c>
      <c r="L20" s="18"/>
      <c r="M20" s="15"/>
      <c r="N20" s="335"/>
      <c r="O20" s="338"/>
      <c r="P20" s="29"/>
      <c r="Q20" s="29"/>
      <c r="R20" s="29"/>
      <c r="S20" s="29"/>
      <c r="T20" s="15"/>
      <c r="U20" s="15"/>
      <c r="V20" s="15"/>
      <c r="W20" s="15"/>
      <c r="X20" s="15"/>
    </row>
    <row r="21" spans="1:24" ht="15.75" customHeight="1" x14ac:dyDescent="0.2">
      <c r="A21" s="15"/>
      <c r="B21" s="194"/>
      <c r="C21" s="15"/>
      <c r="D21" s="15" t="s">
        <v>61</v>
      </c>
      <c r="E21" s="32">
        <v>43666.369999999995</v>
      </c>
      <c r="F21" s="68" t="s">
        <v>56</v>
      </c>
      <c r="G21" s="32">
        <v>43666.369999999995</v>
      </c>
      <c r="H21" s="252">
        <v>19763.259999999998</v>
      </c>
      <c r="I21" s="32">
        <v>4.9400000000000004</v>
      </c>
      <c r="J21" s="69">
        <v>23837</v>
      </c>
      <c r="K21" s="292">
        <v>61.17</v>
      </c>
      <c r="L21" s="18"/>
      <c r="M21" s="15"/>
      <c r="N21" s="334"/>
      <c r="O21" s="334"/>
      <c r="P21" s="29"/>
      <c r="Q21" s="29"/>
      <c r="R21" s="29"/>
      <c r="S21" s="29"/>
      <c r="T21" s="15"/>
      <c r="U21" s="15"/>
      <c r="V21" s="15"/>
      <c r="W21" s="15"/>
      <c r="X21" s="15"/>
    </row>
    <row r="22" spans="1:24" ht="15" customHeight="1" x14ac:dyDescent="0.2">
      <c r="A22" s="15"/>
      <c r="B22" s="194"/>
      <c r="C22" s="15"/>
      <c r="D22" s="15" t="s">
        <v>62</v>
      </c>
      <c r="E22" s="32">
        <v>2597.4699999999998</v>
      </c>
      <c r="F22" s="68" t="s">
        <v>56</v>
      </c>
      <c r="G22" s="32">
        <v>2597.4699999999998</v>
      </c>
      <c r="H22" s="252">
        <v>2243.4699999999998</v>
      </c>
      <c r="I22" s="68" t="s">
        <v>56</v>
      </c>
      <c r="J22" s="69">
        <v>354</v>
      </c>
      <c r="K22" s="292">
        <v>0</v>
      </c>
      <c r="L22" s="18"/>
      <c r="M22" s="15"/>
      <c r="N22" s="335"/>
      <c r="O22" s="338"/>
      <c r="P22" s="29"/>
      <c r="Q22" s="29"/>
      <c r="R22" s="29"/>
      <c r="S22" s="29"/>
      <c r="T22" s="15"/>
      <c r="U22" s="15"/>
      <c r="V22" s="15"/>
      <c r="W22" s="15"/>
      <c r="X22" s="15"/>
    </row>
    <row r="23" spans="1:24" ht="15" customHeight="1" x14ac:dyDescent="0.2">
      <c r="A23" s="15"/>
      <c r="B23" s="194"/>
      <c r="C23" s="15"/>
      <c r="D23" s="15" t="s">
        <v>63</v>
      </c>
      <c r="E23" s="32">
        <v>7.47</v>
      </c>
      <c r="F23" s="68" t="s">
        <v>56</v>
      </c>
      <c r="G23" s="32">
        <v>7.47</v>
      </c>
      <c r="H23" s="252">
        <v>7.47</v>
      </c>
      <c r="I23" s="68" t="s">
        <v>56</v>
      </c>
      <c r="J23" s="68" t="s">
        <v>56</v>
      </c>
      <c r="K23" s="292">
        <v>0</v>
      </c>
      <c r="L23" s="18"/>
      <c r="M23" s="15"/>
      <c r="N23" s="334"/>
      <c r="O23" s="334"/>
      <c r="P23" s="29"/>
      <c r="Q23" s="29"/>
      <c r="R23" s="29"/>
      <c r="S23" s="29"/>
      <c r="T23" s="15"/>
      <c r="U23" s="15"/>
      <c r="V23" s="15"/>
      <c r="W23" s="15"/>
      <c r="X23" s="15"/>
    </row>
    <row r="24" spans="1:24" ht="15" customHeight="1" x14ac:dyDescent="0.2">
      <c r="A24" s="15"/>
      <c r="B24" s="194"/>
      <c r="C24" s="15"/>
      <c r="D24" s="15" t="s">
        <v>64</v>
      </c>
      <c r="E24" s="32">
        <v>463.74</v>
      </c>
      <c r="F24" s="68" t="s">
        <v>56</v>
      </c>
      <c r="G24" s="32">
        <v>463.74</v>
      </c>
      <c r="H24" s="252">
        <v>463.74</v>
      </c>
      <c r="I24" s="68" t="s">
        <v>56</v>
      </c>
      <c r="J24" s="68" t="s">
        <v>56</v>
      </c>
      <c r="K24" s="292">
        <v>0</v>
      </c>
      <c r="L24" s="18"/>
      <c r="M24" s="15"/>
      <c r="N24" s="335"/>
      <c r="O24" s="338"/>
      <c r="P24" s="29"/>
      <c r="Q24" s="29"/>
      <c r="R24" s="29"/>
      <c r="S24" s="29"/>
      <c r="T24" s="15"/>
      <c r="U24" s="15"/>
      <c r="V24" s="15"/>
      <c r="W24" s="15"/>
      <c r="X24" s="15"/>
    </row>
    <row r="25" spans="1:24" ht="15" customHeight="1" x14ac:dyDescent="0.2">
      <c r="A25" s="15"/>
      <c r="B25" s="194"/>
      <c r="C25" s="15"/>
      <c r="D25" s="15" t="s">
        <v>65</v>
      </c>
      <c r="E25" s="32">
        <v>6276.77</v>
      </c>
      <c r="F25" s="68" t="s">
        <v>56</v>
      </c>
      <c r="G25" s="32">
        <v>6276.77</v>
      </c>
      <c r="H25" s="252">
        <v>6122.77</v>
      </c>
      <c r="I25" s="68" t="s">
        <v>56</v>
      </c>
      <c r="J25" s="69">
        <v>154</v>
      </c>
      <c r="L25" s="18"/>
      <c r="M25" s="15"/>
      <c r="N25" s="334"/>
      <c r="O25" s="334"/>
      <c r="P25" s="29"/>
      <c r="Q25" s="29"/>
      <c r="R25" s="29"/>
      <c r="S25" s="29"/>
      <c r="T25" s="15"/>
      <c r="U25" s="15"/>
      <c r="V25" s="15"/>
      <c r="W25" s="15"/>
      <c r="X25" s="15"/>
    </row>
    <row r="26" spans="1:24" ht="7.5" customHeight="1" x14ac:dyDescent="0.2">
      <c r="A26" s="15"/>
      <c r="B26" s="194"/>
      <c r="C26" s="15"/>
      <c r="D26" s="15"/>
      <c r="E26" s="32"/>
      <c r="F26" s="68"/>
      <c r="G26" s="32"/>
      <c r="H26" s="32"/>
      <c r="I26" s="32"/>
      <c r="J26" s="32"/>
      <c r="K26" s="32"/>
      <c r="L26" s="18"/>
      <c r="M26" s="15"/>
      <c r="N26" s="334"/>
      <c r="O26" s="334"/>
      <c r="P26" s="29"/>
      <c r="Q26" s="29"/>
      <c r="R26" s="29"/>
      <c r="S26" s="29"/>
      <c r="T26" s="15"/>
      <c r="U26" s="15"/>
      <c r="V26" s="15"/>
      <c r="W26" s="15"/>
      <c r="X26" s="15"/>
    </row>
    <row r="27" spans="1:24" ht="15" customHeight="1" x14ac:dyDescent="0.25">
      <c r="A27" s="9"/>
      <c r="B27" s="345"/>
      <c r="C27" s="346" t="s">
        <v>66</v>
      </c>
      <c r="D27" s="346" t="s">
        <v>67</v>
      </c>
      <c r="E27" s="347">
        <v>47653.479999999996</v>
      </c>
      <c r="F27" s="347">
        <v>0</v>
      </c>
      <c r="G27" s="347">
        <v>47653.479999999996</v>
      </c>
      <c r="H27" s="347">
        <v>23630.319999999996</v>
      </c>
      <c r="I27" s="347">
        <v>0</v>
      </c>
      <c r="J27" s="347">
        <v>23009</v>
      </c>
      <c r="K27" s="347">
        <v>1014.16</v>
      </c>
      <c r="L27" s="348"/>
      <c r="M27" s="9"/>
      <c r="N27" s="336"/>
      <c r="O27" s="336"/>
      <c r="P27" s="54"/>
      <c r="Q27" s="54"/>
      <c r="R27" s="54"/>
      <c r="S27" s="54"/>
      <c r="T27" s="9"/>
      <c r="U27" s="9"/>
      <c r="V27" s="9"/>
      <c r="W27" s="9"/>
      <c r="X27" s="9"/>
    </row>
    <row r="28" spans="1:24" ht="9.75" customHeight="1" x14ac:dyDescent="0.2">
      <c r="A28" s="15"/>
      <c r="B28" s="194"/>
      <c r="C28" s="15"/>
      <c r="D28" s="15"/>
      <c r="E28" s="32"/>
      <c r="F28" s="68"/>
      <c r="G28" s="32"/>
      <c r="H28" s="32"/>
      <c r="I28" s="32"/>
      <c r="J28" s="32"/>
      <c r="K28" s="32"/>
      <c r="L28" s="18"/>
      <c r="M28" s="15"/>
      <c r="N28" s="335"/>
      <c r="O28" s="338"/>
      <c r="P28" s="29"/>
      <c r="Q28" s="29"/>
      <c r="R28" s="29"/>
      <c r="S28" s="29"/>
      <c r="T28" s="15"/>
      <c r="U28" s="15"/>
      <c r="V28" s="15"/>
      <c r="W28" s="15"/>
      <c r="X28" s="15"/>
    </row>
    <row r="29" spans="1:24" ht="15" customHeight="1" x14ac:dyDescent="0.2">
      <c r="A29" s="15"/>
      <c r="B29" s="194"/>
      <c r="C29" s="15"/>
      <c r="D29" s="15" t="s">
        <v>68</v>
      </c>
      <c r="E29" s="32">
        <v>3183.66</v>
      </c>
      <c r="F29" s="68" t="s">
        <v>56</v>
      </c>
      <c r="G29" s="32">
        <v>3183.66</v>
      </c>
      <c r="H29" s="252">
        <v>3183.66</v>
      </c>
      <c r="I29" s="68" t="s">
        <v>56</v>
      </c>
      <c r="J29" s="68" t="s">
        <v>56</v>
      </c>
      <c r="K29" s="292">
        <v>0</v>
      </c>
      <c r="L29" s="18"/>
      <c r="M29" s="15"/>
      <c r="N29" s="340"/>
      <c r="O29" s="341"/>
      <c r="P29" s="29"/>
      <c r="Q29" s="29"/>
      <c r="R29" s="29"/>
      <c r="S29" s="29"/>
      <c r="T29" s="15"/>
      <c r="U29" s="15"/>
      <c r="V29" s="15"/>
      <c r="W29" s="15"/>
      <c r="X29" s="15"/>
    </row>
    <row r="30" spans="1:24" ht="15" customHeight="1" x14ac:dyDescent="0.2">
      <c r="A30" s="15"/>
      <c r="B30" s="194"/>
      <c r="C30" s="15"/>
      <c r="D30" s="15" t="s">
        <v>69</v>
      </c>
      <c r="E30" s="32">
        <v>5903.69</v>
      </c>
      <c r="F30" s="68" t="s">
        <v>56</v>
      </c>
      <c r="G30" s="32">
        <v>5903.69</v>
      </c>
      <c r="H30" s="252">
        <v>5467.62</v>
      </c>
      <c r="I30" s="68" t="s">
        <v>56</v>
      </c>
      <c r="J30" s="32">
        <v>0</v>
      </c>
      <c r="K30" s="292">
        <v>436.07</v>
      </c>
      <c r="L30" s="18"/>
      <c r="M30" s="15"/>
      <c r="N30" s="335"/>
      <c r="O30" s="338"/>
      <c r="P30" s="29"/>
      <c r="Q30" s="29"/>
      <c r="R30" s="29"/>
      <c r="S30" s="29"/>
      <c r="T30" s="15"/>
      <c r="U30" s="15"/>
      <c r="V30" s="15"/>
      <c r="W30" s="15"/>
      <c r="X30" s="15"/>
    </row>
    <row r="31" spans="1:24" ht="15" customHeight="1" x14ac:dyDescent="0.2">
      <c r="A31" s="15"/>
      <c r="B31" s="194"/>
      <c r="C31" s="15"/>
      <c r="D31" s="15" t="s">
        <v>70</v>
      </c>
      <c r="E31" s="32">
        <v>972.53</v>
      </c>
      <c r="F31" s="68" t="s">
        <v>56</v>
      </c>
      <c r="G31" s="32">
        <v>972.53</v>
      </c>
      <c r="H31" s="252">
        <v>972.53</v>
      </c>
      <c r="I31" s="68" t="s">
        <v>56</v>
      </c>
      <c r="J31" s="68" t="s">
        <v>56</v>
      </c>
      <c r="K31" s="292">
        <v>0</v>
      </c>
      <c r="L31" s="18"/>
      <c r="M31" s="15"/>
      <c r="N31" s="335"/>
      <c r="O31" s="338"/>
      <c r="P31" s="29"/>
      <c r="Q31" s="29"/>
      <c r="R31" s="29"/>
      <c r="S31" s="29"/>
      <c r="T31" s="15"/>
      <c r="U31" s="15"/>
      <c r="V31" s="15"/>
      <c r="W31" s="15"/>
      <c r="X31" s="15"/>
    </row>
    <row r="32" spans="1:24" ht="15" customHeight="1" x14ac:dyDescent="0.2">
      <c r="A32" s="15"/>
      <c r="B32" s="194"/>
      <c r="C32" s="15"/>
      <c r="D32" s="15" t="s">
        <v>71</v>
      </c>
      <c r="E32" s="32">
        <v>308.12</v>
      </c>
      <c r="F32" s="68" t="s">
        <v>56</v>
      </c>
      <c r="G32" s="32">
        <v>308.12</v>
      </c>
      <c r="H32" s="252">
        <v>302.12</v>
      </c>
      <c r="I32" s="68" t="s">
        <v>56</v>
      </c>
      <c r="J32" s="69">
        <v>6</v>
      </c>
      <c r="K32" s="292">
        <v>0</v>
      </c>
      <c r="L32" s="18"/>
      <c r="M32" s="15"/>
      <c r="N32" s="334"/>
      <c r="O32" s="334"/>
      <c r="P32" s="29"/>
      <c r="Q32" s="29"/>
      <c r="R32" s="29"/>
      <c r="S32" s="29"/>
      <c r="T32" s="15"/>
      <c r="U32" s="15"/>
      <c r="V32" s="15"/>
      <c r="W32" s="15"/>
      <c r="X32" s="15"/>
    </row>
    <row r="33" spans="1:24" ht="14.25" customHeight="1" x14ac:dyDescent="0.2">
      <c r="A33" s="15"/>
      <c r="B33" s="194"/>
      <c r="C33" s="15"/>
      <c r="D33" s="15" t="s">
        <v>72</v>
      </c>
      <c r="E33" s="32">
        <v>31360.12</v>
      </c>
      <c r="F33" s="68" t="s">
        <v>56</v>
      </c>
      <c r="G33" s="32">
        <v>31360.12</v>
      </c>
      <c r="H33" s="252">
        <v>11060.73</v>
      </c>
      <c r="I33" s="68" t="s">
        <v>56</v>
      </c>
      <c r="J33" s="69">
        <v>20250</v>
      </c>
      <c r="K33" s="292">
        <v>49.39</v>
      </c>
      <c r="L33" s="18"/>
      <c r="M33" s="15"/>
      <c r="N33" s="334"/>
      <c r="O33" s="334"/>
      <c r="P33" s="29"/>
      <c r="Q33" s="29"/>
      <c r="R33" s="29"/>
      <c r="S33" s="29"/>
      <c r="T33" s="15"/>
      <c r="U33" s="15"/>
      <c r="V33" s="15"/>
      <c r="W33" s="15"/>
      <c r="X33" s="15"/>
    </row>
    <row r="34" spans="1:24" ht="15" customHeight="1" x14ac:dyDescent="0.2">
      <c r="A34" s="15"/>
      <c r="B34" s="194"/>
      <c r="C34" s="15"/>
      <c r="D34" s="15" t="s">
        <v>73</v>
      </c>
      <c r="E34" s="32">
        <v>37.71</v>
      </c>
      <c r="F34" s="68" t="s">
        <v>56</v>
      </c>
      <c r="G34" s="32">
        <v>37.71</v>
      </c>
      <c r="H34" s="252">
        <v>37.71</v>
      </c>
      <c r="I34" s="68" t="s">
        <v>56</v>
      </c>
      <c r="J34" s="68" t="s">
        <v>56</v>
      </c>
      <c r="K34" s="292">
        <v>0</v>
      </c>
      <c r="L34" s="18"/>
      <c r="M34" s="15"/>
      <c r="N34" s="335"/>
      <c r="O34" s="338"/>
      <c r="P34" s="29"/>
      <c r="Q34" s="29"/>
      <c r="R34" s="29"/>
      <c r="S34" s="29"/>
      <c r="T34" s="15"/>
      <c r="U34" s="15"/>
      <c r="V34" s="15"/>
      <c r="W34" s="15"/>
      <c r="X34" s="15"/>
    </row>
    <row r="35" spans="1:24" ht="15" customHeight="1" x14ac:dyDescent="0.2">
      <c r="A35" s="15"/>
      <c r="B35" s="194"/>
      <c r="C35" s="15"/>
      <c r="D35" s="15" t="s">
        <v>74</v>
      </c>
      <c r="E35" s="32">
        <v>365.19</v>
      </c>
      <c r="F35" s="68" t="s">
        <v>56</v>
      </c>
      <c r="G35" s="32">
        <v>365.19</v>
      </c>
      <c r="H35" s="252">
        <v>365.19</v>
      </c>
      <c r="I35" s="68" t="s">
        <v>56</v>
      </c>
      <c r="J35" s="68" t="s">
        <v>56</v>
      </c>
      <c r="K35" s="292">
        <v>0</v>
      </c>
      <c r="L35" s="18"/>
      <c r="M35" s="15"/>
      <c r="N35" s="335"/>
      <c r="O35" s="338"/>
      <c r="P35" s="29"/>
      <c r="Q35" s="29"/>
      <c r="R35" s="29"/>
      <c r="S35" s="29"/>
      <c r="T35" s="15"/>
      <c r="U35" s="15"/>
      <c r="V35" s="15"/>
      <c r="W35" s="15"/>
      <c r="X35" s="15"/>
    </row>
    <row r="36" spans="1:24" ht="15" customHeight="1" x14ac:dyDescent="0.2">
      <c r="A36" s="15"/>
      <c r="B36" s="194"/>
      <c r="C36" s="15"/>
      <c r="D36" s="15" t="s">
        <v>75</v>
      </c>
      <c r="E36" s="32">
        <v>2753</v>
      </c>
      <c r="F36" s="68" t="s">
        <v>56</v>
      </c>
      <c r="G36" s="32">
        <v>2753</v>
      </c>
      <c r="H36" s="252" t="s">
        <v>56</v>
      </c>
      <c r="I36" s="68" t="s">
        <v>56</v>
      </c>
      <c r="J36" s="69">
        <v>2753</v>
      </c>
      <c r="K36" s="292">
        <v>0</v>
      </c>
      <c r="L36" s="18"/>
      <c r="M36" s="15"/>
      <c r="N36" s="335"/>
      <c r="O36" s="342"/>
      <c r="P36" s="29"/>
      <c r="Q36" s="29"/>
      <c r="R36" s="29"/>
      <c r="S36" s="29"/>
      <c r="T36" s="15"/>
      <c r="U36" s="15"/>
      <c r="V36" s="15"/>
      <c r="W36" s="15"/>
      <c r="X36" s="15"/>
    </row>
    <row r="37" spans="1:24" ht="15" customHeight="1" x14ac:dyDescent="0.2">
      <c r="A37" s="15"/>
      <c r="B37" s="194"/>
      <c r="C37" s="15"/>
      <c r="D37" s="15" t="s">
        <v>76</v>
      </c>
      <c r="E37" s="32">
        <v>1811.6200000000001</v>
      </c>
      <c r="F37" s="68" t="s">
        <v>56</v>
      </c>
      <c r="G37" s="32">
        <v>1811.6200000000001</v>
      </c>
      <c r="H37" s="252">
        <v>1370.69</v>
      </c>
      <c r="I37" s="68" t="s">
        <v>56</v>
      </c>
      <c r="J37" s="68" t="s">
        <v>56</v>
      </c>
      <c r="K37" s="292">
        <v>440.93</v>
      </c>
      <c r="L37" s="18"/>
      <c r="M37" s="15"/>
      <c r="N37" s="335"/>
      <c r="O37" s="338"/>
      <c r="P37" s="29"/>
      <c r="Q37" s="29"/>
      <c r="R37" s="29"/>
      <c r="S37" s="29"/>
      <c r="T37" s="15"/>
      <c r="U37" s="15"/>
      <c r="V37" s="15"/>
      <c r="W37" s="15"/>
      <c r="X37" s="15"/>
    </row>
    <row r="38" spans="1:24" ht="15" customHeight="1" x14ac:dyDescent="0.2">
      <c r="A38" s="15"/>
      <c r="B38" s="194"/>
      <c r="C38" s="15"/>
      <c r="D38" s="15" t="s">
        <v>77</v>
      </c>
      <c r="E38" s="32">
        <v>957.84</v>
      </c>
      <c r="F38" s="68" t="s">
        <v>56</v>
      </c>
      <c r="G38" s="32">
        <v>957.84</v>
      </c>
      <c r="H38" s="252">
        <v>870.07</v>
      </c>
      <c r="I38" s="68" t="s">
        <v>56</v>
      </c>
      <c r="J38" s="68" t="s">
        <v>56</v>
      </c>
      <c r="K38" s="292">
        <v>87.77</v>
      </c>
      <c r="L38" s="18"/>
      <c r="M38" s="15"/>
      <c r="N38" s="335"/>
      <c r="O38" s="338"/>
      <c r="P38" s="29"/>
      <c r="Q38" s="61"/>
      <c r="R38" s="29"/>
      <c r="S38" s="29"/>
      <c r="T38" s="15"/>
      <c r="U38" s="15"/>
      <c r="V38" s="15"/>
      <c r="W38" s="15"/>
      <c r="X38" s="15"/>
    </row>
    <row r="39" spans="1:24" ht="6" customHeight="1" x14ac:dyDescent="0.2">
      <c r="A39" s="15"/>
      <c r="B39" s="194"/>
      <c r="C39" s="15"/>
      <c r="D39" s="15"/>
      <c r="E39" s="32"/>
      <c r="F39" s="68"/>
      <c r="G39" s="32"/>
      <c r="H39" s="32"/>
      <c r="I39" s="32"/>
      <c r="J39" s="32"/>
      <c r="K39" s="32"/>
      <c r="L39" s="18"/>
      <c r="M39" s="15"/>
      <c r="N39" s="335"/>
      <c r="O39" s="338"/>
      <c r="P39" s="29"/>
      <c r="Q39" s="29"/>
      <c r="R39" s="29"/>
      <c r="S39" s="29"/>
      <c r="T39" s="15"/>
      <c r="U39" s="15"/>
      <c r="V39" s="15"/>
      <c r="W39" s="15"/>
      <c r="X39" s="15"/>
    </row>
    <row r="40" spans="1:24" s="260" customFormat="1" ht="31.5" customHeight="1" x14ac:dyDescent="0.2">
      <c r="A40" s="5"/>
      <c r="B40" s="349" t="s">
        <v>2</v>
      </c>
      <c r="C40" s="350" t="s">
        <v>78</v>
      </c>
      <c r="D40" s="351" t="s">
        <v>79</v>
      </c>
      <c r="E40" s="352">
        <v>32740.22</v>
      </c>
      <c r="F40" s="352">
        <v>0</v>
      </c>
      <c r="G40" s="352">
        <v>32740.22</v>
      </c>
      <c r="H40" s="352">
        <v>25627.82</v>
      </c>
      <c r="I40" s="352">
        <v>2375.9899999999998</v>
      </c>
      <c r="J40" s="352">
        <v>3590</v>
      </c>
      <c r="K40" s="352">
        <v>1146.4100000000001</v>
      </c>
      <c r="L40" s="353"/>
      <c r="M40" s="5"/>
      <c r="N40" s="354"/>
      <c r="O40" s="342"/>
      <c r="P40" s="63"/>
      <c r="Q40" s="63"/>
      <c r="R40" s="63"/>
      <c r="S40" s="63"/>
      <c r="T40" s="5"/>
      <c r="U40" s="5"/>
      <c r="V40" s="5"/>
      <c r="W40" s="5"/>
      <c r="X40" s="5"/>
    </row>
    <row r="41" spans="1:24" ht="6" customHeight="1" x14ac:dyDescent="0.25">
      <c r="A41" s="15"/>
      <c r="B41" s="194"/>
      <c r="C41" s="15"/>
      <c r="D41" s="9"/>
      <c r="E41" s="32"/>
      <c r="F41" s="68" t="s">
        <v>56</v>
      </c>
      <c r="G41" s="32"/>
      <c r="H41" s="32"/>
      <c r="I41" s="32"/>
      <c r="J41" s="32"/>
      <c r="K41" s="32" t="s">
        <v>56</v>
      </c>
      <c r="L41" s="18"/>
      <c r="M41" s="15"/>
      <c r="N41" s="334"/>
      <c r="O41" s="334"/>
      <c r="P41" s="29"/>
      <c r="Q41" s="29"/>
      <c r="R41" s="29"/>
      <c r="S41" s="29"/>
      <c r="T41" s="15"/>
      <c r="U41" s="15"/>
      <c r="V41" s="15"/>
      <c r="W41" s="15"/>
      <c r="X41" s="15"/>
    </row>
    <row r="42" spans="1:24" ht="15" customHeight="1" x14ac:dyDescent="0.2">
      <c r="A42" s="15"/>
      <c r="B42" s="194"/>
      <c r="C42" s="15"/>
      <c r="D42" s="15" t="s">
        <v>80</v>
      </c>
      <c r="E42" s="32">
        <v>1136.81</v>
      </c>
      <c r="F42" s="68" t="s">
        <v>56</v>
      </c>
      <c r="G42" s="32">
        <v>1136.81</v>
      </c>
      <c r="H42" s="195">
        <v>1136.81</v>
      </c>
      <c r="I42" s="68" t="s">
        <v>56</v>
      </c>
      <c r="J42" s="68" t="s">
        <v>56</v>
      </c>
      <c r="K42" s="292">
        <v>0</v>
      </c>
      <c r="L42" s="18"/>
      <c r="M42" s="15"/>
      <c r="N42" s="334"/>
      <c r="O42" s="334"/>
      <c r="P42" s="29"/>
      <c r="Q42" s="29"/>
      <c r="R42" s="29"/>
      <c r="S42" s="29"/>
      <c r="T42" s="15"/>
      <c r="U42" s="15"/>
      <c r="V42" s="15"/>
      <c r="W42" s="15"/>
      <c r="X42" s="15"/>
    </row>
    <row r="43" spans="1:24" ht="15" customHeight="1" x14ac:dyDescent="0.2">
      <c r="A43" s="15"/>
      <c r="B43" s="194"/>
      <c r="C43" s="15"/>
      <c r="D43" s="15" t="s">
        <v>81</v>
      </c>
      <c r="E43" s="32">
        <v>268.83999999999997</v>
      </c>
      <c r="F43" s="68" t="s">
        <v>56</v>
      </c>
      <c r="G43" s="32">
        <v>268.83999999999997</v>
      </c>
      <c r="H43" s="195">
        <v>268.83999999999997</v>
      </c>
      <c r="I43" s="68" t="s">
        <v>56</v>
      </c>
      <c r="J43" s="32">
        <v>0</v>
      </c>
      <c r="K43" s="292">
        <v>0</v>
      </c>
      <c r="L43" s="18"/>
      <c r="M43" s="15"/>
      <c r="N43" s="335"/>
      <c r="O43" s="338"/>
      <c r="P43" s="29"/>
      <c r="Q43" s="29"/>
      <c r="R43" s="29"/>
      <c r="S43" s="29"/>
      <c r="T43" s="15"/>
      <c r="U43" s="15"/>
      <c r="V43" s="15"/>
      <c r="W43" s="15"/>
      <c r="X43" s="15"/>
    </row>
    <row r="44" spans="1:24" ht="15" customHeight="1" x14ac:dyDescent="0.2">
      <c r="A44" s="15"/>
      <c r="B44" s="194"/>
      <c r="C44" s="15"/>
      <c r="D44" s="15" t="s">
        <v>82</v>
      </c>
      <c r="E44" s="32">
        <v>16150.84</v>
      </c>
      <c r="F44" s="68" t="s">
        <v>56</v>
      </c>
      <c r="G44" s="32">
        <v>16150.84</v>
      </c>
      <c r="H44" s="195">
        <v>14992.17</v>
      </c>
      <c r="I44" s="71">
        <v>12.26</v>
      </c>
      <c r="J44" s="69">
        <v>0</v>
      </c>
      <c r="K44" s="292">
        <v>1146.4100000000001</v>
      </c>
      <c r="L44" s="18"/>
      <c r="M44" s="15"/>
      <c r="N44" s="335"/>
      <c r="O44" s="338"/>
      <c r="P44" s="29"/>
      <c r="Q44" s="29"/>
      <c r="R44" s="29"/>
      <c r="S44" s="29"/>
      <c r="T44" s="15"/>
      <c r="U44" s="15"/>
      <c r="V44" s="15"/>
      <c r="W44" s="15"/>
      <c r="X44" s="15"/>
    </row>
    <row r="45" spans="1:24" ht="15" customHeight="1" x14ac:dyDescent="0.2">
      <c r="A45" s="15"/>
      <c r="B45" s="194"/>
      <c r="C45" s="15"/>
      <c r="D45" s="15" t="s">
        <v>83</v>
      </c>
      <c r="E45" s="32">
        <v>3095.95</v>
      </c>
      <c r="F45" s="68" t="s">
        <v>56</v>
      </c>
      <c r="G45" s="32">
        <v>3095.95</v>
      </c>
      <c r="H45" s="195">
        <v>3073.71</v>
      </c>
      <c r="I45" s="32">
        <v>22.24</v>
      </c>
      <c r="J45" s="68" t="s">
        <v>56</v>
      </c>
      <c r="K45" s="292">
        <v>0</v>
      </c>
      <c r="L45" s="18"/>
      <c r="M45" s="15"/>
      <c r="N45" s="335"/>
      <c r="O45" s="338"/>
      <c r="P45" s="29"/>
      <c r="Q45" s="29"/>
      <c r="R45" s="29"/>
      <c r="S45" s="29"/>
      <c r="T45" s="15"/>
      <c r="U45" s="15"/>
      <c r="V45" s="15"/>
      <c r="W45" s="15"/>
      <c r="X45" s="15"/>
    </row>
    <row r="46" spans="1:24" ht="15" customHeight="1" x14ac:dyDescent="0.2">
      <c r="A46" s="15"/>
      <c r="B46" s="194"/>
      <c r="C46" s="15"/>
      <c r="D46" s="15" t="s">
        <v>84</v>
      </c>
      <c r="E46" s="32">
        <v>5450.28</v>
      </c>
      <c r="F46" s="68" t="s">
        <v>56</v>
      </c>
      <c r="G46" s="32">
        <v>5450.28</v>
      </c>
      <c r="H46" s="195">
        <v>3108.79</v>
      </c>
      <c r="I46" s="32">
        <v>2341.4899999999998</v>
      </c>
      <c r="J46" s="68" t="s">
        <v>56</v>
      </c>
      <c r="K46" s="292">
        <v>0</v>
      </c>
      <c r="L46" s="18"/>
      <c r="M46" s="15"/>
      <c r="N46" s="340"/>
      <c r="O46" s="341"/>
      <c r="P46" s="29"/>
      <c r="Q46" s="29"/>
      <c r="R46" s="29"/>
      <c r="S46" s="29"/>
      <c r="T46" s="15"/>
      <c r="U46" s="15"/>
      <c r="V46" s="15"/>
      <c r="W46" s="15"/>
      <c r="X46" s="15"/>
    </row>
    <row r="47" spans="1:24" ht="15" customHeight="1" x14ac:dyDescent="0.2">
      <c r="A47" s="15"/>
      <c r="B47" s="194"/>
      <c r="C47" s="15"/>
      <c r="D47" s="15" t="s">
        <v>85</v>
      </c>
      <c r="E47" s="32">
        <v>6336.68</v>
      </c>
      <c r="F47" s="68" t="s">
        <v>56</v>
      </c>
      <c r="G47" s="32">
        <v>6336.68</v>
      </c>
      <c r="H47" s="195">
        <v>2746.68</v>
      </c>
      <c r="I47" s="68" t="s">
        <v>56</v>
      </c>
      <c r="J47" s="69">
        <v>3590</v>
      </c>
      <c r="K47" s="292">
        <v>0</v>
      </c>
      <c r="L47" s="18"/>
      <c r="M47" s="15"/>
      <c r="N47" s="335"/>
      <c r="O47" s="338"/>
      <c r="P47" s="29"/>
      <c r="Q47" s="29"/>
      <c r="R47" s="29"/>
      <c r="S47" s="29"/>
      <c r="T47" s="15"/>
      <c r="U47" s="15"/>
      <c r="V47" s="15"/>
      <c r="W47" s="15"/>
      <c r="X47" s="15"/>
    </row>
    <row r="48" spans="1:24" ht="15" customHeight="1" x14ac:dyDescent="0.2">
      <c r="A48" s="15"/>
      <c r="B48" s="194"/>
      <c r="C48" s="15"/>
      <c r="D48" s="15" t="s">
        <v>86</v>
      </c>
      <c r="E48" s="32">
        <v>300.82</v>
      </c>
      <c r="F48" s="68" t="s">
        <v>56</v>
      </c>
      <c r="G48" s="32">
        <v>300.82</v>
      </c>
      <c r="H48" s="195">
        <v>300.82</v>
      </c>
      <c r="I48" s="68" t="s">
        <v>56</v>
      </c>
      <c r="J48" s="68" t="s">
        <v>56</v>
      </c>
      <c r="K48" s="292">
        <v>0</v>
      </c>
      <c r="L48" s="18"/>
      <c r="M48" s="15"/>
      <c r="N48" s="334"/>
      <c r="O48" s="334"/>
      <c r="P48" s="29"/>
      <c r="Q48" s="29"/>
      <c r="R48" s="29"/>
      <c r="S48" s="29"/>
      <c r="T48" s="15"/>
      <c r="U48" s="15"/>
      <c r="V48" s="15"/>
      <c r="W48" s="15"/>
      <c r="X48" s="15"/>
    </row>
    <row r="49" spans="1:24" ht="8.25" customHeight="1" x14ac:dyDescent="0.2">
      <c r="A49" s="15"/>
      <c r="B49" s="194"/>
      <c r="C49" s="15"/>
      <c r="D49" s="15"/>
      <c r="E49" s="32"/>
      <c r="F49" s="68"/>
      <c r="G49" s="32"/>
      <c r="H49" s="195"/>
      <c r="I49" s="32"/>
      <c r="J49" s="32"/>
      <c r="K49" s="292"/>
      <c r="L49" s="18"/>
      <c r="M49" s="15"/>
      <c r="N49" s="334"/>
      <c r="O49" s="334"/>
      <c r="P49" s="29"/>
      <c r="Q49" s="29"/>
      <c r="R49" s="29"/>
      <c r="S49" s="29"/>
      <c r="T49" s="15"/>
      <c r="U49" s="15"/>
      <c r="V49" s="15"/>
      <c r="W49" s="15"/>
      <c r="X49" s="15"/>
    </row>
    <row r="50" spans="1:24" ht="15" customHeight="1" x14ac:dyDescent="0.25">
      <c r="A50" s="9"/>
      <c r="B50" s="345"/>
      <c r="C50" s="346" t="s">
        <v>87</v>
      </c>
      <c r="D50" s="346" t="s">
        <v>88</v>
      </c>
      <c r="E50" s="347">
        <v>78296.639999999999</v>
      </c>
      <c r="F50" s="347">
        <v>0</v>
      </c>
      <c r="G50" s="347">
        <v>78296.639999999999</v>
      </c>
      <c r="H50" s="347">
        <v>77016.039999999994</v>
      </c>
      <c r="I50" s="347">
        <v>191.6</v>
      </c>
      <c r="J50" s="346">
        <v>1089</v>
      </c>
      <c r="K50" s="355">
        <v>0</v>
      </c>
      <c r="L50" s="348"/>
      <c r="M50" s="9"/>
      <c r="N50" s="336"/>
      <c r="O50" s="336"/>
      <c r="P50" s="54"/>
      <c r="Q50" s="54"/>
      <c r="R50" s="54"/>
      <c r="S50" s="54"/>
      <c r="T50" s="9"/>
      <c r="U50" s="9"/>
      <c r="V50" s="9"/>
      <c r="W50" s="9"/>
      <c r="X50" s="9"/>
    </row>
    <row r="51" spans="1:24" ht="7.5" customHeight="1" x14ac:dyDescent="0.25">
      <c r="A51" s="9"/>
      <c r="B51" s="189"/>
      <c r="C51" s="9"/>
      <c r="D51" s="9"/>
      <c r="E51" s="56"/>
      <c r="F51" s="72"/>
      <c r="G51" s="56"/>
      <c r="H51" s="56"/>
      <c r="I51" s="56"/>
      <c r="J51" s="56"/>
      <c r="K51" s="56"/>
      <c r="L51" s="64"/>
      <c r="M51" s="9"/>
      <c r="N51" s="336"/>
      <c r="O51" s="336"/>
      <c r="P51" s="54"/>
      <c r="Q51" s="54"/>
      <c r="R51" s="54"/>
      <c r="S51" s="54"/>
      <c r="T51" s="9"/>
      <c r="U51" s="9"/>
      <c r="V51" s="9"/>
      <c r="W51" s="9"/>
      <c r="X51" s="9"/>
    </row>
    <row r="52" spans="1:24" ht="15" customHeight="1" x14ac:dyDescent="0.2">
      <c r="A52" s="5"/>
      <c r="B52" s="73"/>
      <c r="C52" s="196" t="s">
        <v>89</v>
      </c>
      <c r="D52" s="196" t="s">
        <v>90</v>
      </c>
      <c r="E52" s="197">
        <v>590971.32999999996</v>
      </c>
      <c r="F52" s="197">
        <v>0</v>
      </c>
      <c r="G52" s="197">
        <v>590971.32999999996</v>
      </c>
      <c r="H52" s="197">
        <v>48371.95</v>
      </c>
      <c r="I52" s="197">
        <v>956.38</v>
      </c>
      <c r="J52" s="197">
        <v>541643</v>
      </c>
      <c r="K52" s="197">
        <v>0</v>
      </c>
      <c r="L52" s="198"/>
      <c r="M52" s="5"/>
      <c r="N52" s="268"/>
      <c r="O52" s="334"/>
      <c r="P52" s="63"/>
      <c r="Q52" s="63"/>
      <c r="R52" s="63"/>
      <c r="S52" s="63"/>
      <c r="T52" s="5"/>
      <c r="U52" s="5"/>
      <c r="V52" s="5"/>
      <c r="W52" s="5"/>
      <c r="X52" s="5"/>
    </row>
    <row r="53" spans="1:24" ht="7.5" customHeight="1" x14ac:dyDescent="0.2">
      <c r="A53" s="15"/>
      <c r="B53" s="194"/>
      <c r="C53" s="15"/>
      <c r="D53" s="15"/>
      <c r="E53" s="32"/>
      <c r="F53" s="68"/>
      <c r="G53" s="32"/>
      <c r="H53" s="32"/>
      <c r="I53" s="32"/>
      <c r="J53" s="32"/>
      <c r="K53" s="32"/>
      <c r="L53" s="18"/>
      <c r="M53" s="15"/>
      <c r="N53" s="334"/>
      <c r="O53" s="334"/>
      <c r="P53" s="29"/>
      <c r="Q53" s="29"/>
      <c r="R53" s="29"/>
      <c r="S53" s="29"/>
      <c r="T53" s="15"/>
      <c r="U53" s="15"/>
      <c r="V53" s="15"/>
      <c r="W53" s="15"/>
      <c r="X53" s="15"/>
    </row>
    <row r="54" spans="1:24" ht="7.5" customHeight="1" x14ac:dyDescent="0.2">
      <c r="A54" s="15"/>
      <c r="B54" s="194"/>
      <c r="C54" s="15"/>
      <c r="D54" s="15"/>
      <c r="E54" s="32"/>
      <c r="F54" s="68"/>
      <c r="G54" s="32"/>
      <c r="H54" s="32"/>
      <c r="I54" s="32"/>
      <c r="J54" s="32"/>
      <c r="K54" s="32"/>
      <c r="L54" s="18"/>
      <c r="M54" s="15"/>
      <c r="N54" s="335"/>
      <c r="O54" s="338"/>
      <c r="P54" s="29"/>
      <c r="Q54" s="29"/>
      <c r="R54" s="29"/>
      <c r="S54" s="29"/>
      <c r="T54" s="15"/>
      <c r="U54" s="15"/>
      <c r="V54" s="15"/>
      <c r="W54" s="15"/>
      <c r="X54" s="15"/>
    </row>
    <row r="55" spans="1:24" ht="15" customHeight="1" x14ac:dyDescent="0.25">
      <c r="A55" s="9"/>
      <c r="B55" s="345"/>
      <c r="C55" s="346"/>
      <c r="D55" s="346" t="s">
        <v>91</v>
      </c>
      <c r="E55" s="347">
        <v>39895.660000000003</v>
      </c>
      <c r="F55" s="347">
        <v>0</v>
      </c>
      <c r="G55" s="347">
        <v>39895.660000000003</v>
      </c>
      <c r="H55" s="347">
        <v>5308.59</v>
      </c>
      <c r="I55" s="347">
        <v>7.0000000000000007E-2</v>
      </c>
      <c r="J55" s="347">
        <v>34587</v>
      </c>
      <c r="K55" s="347">
        <v>0</v>
      </c>
      <c r="L55" s="348"/>
      <c r="M55" s="9"/>
      <c r="N55" s="335"/>
      <c r="O55" s="338"/>
      <c r="P55" s="54"/>
      <c r="Q55" s="54"/>
      <c r="R55" s="54"/>
      <c r="S55" s="54"/>
      <c r="T55" s="9"/>
      <c r="U55" s="9"/>
      <c r="V55" s="9"/>
      <c r="W55" s="9"/>
      <c r="X55" s="9"/>
    </row>
    <row r="56" spans="1:24" ht="7.5" customHeight="1" x14ac:dyDescent="0.2">
      <c r="A56" s="15"/>
      <c r="B56" s="194"/>
      <c r="C56" s="15"/>
      <c r="D56" s="15"/>
      <c r="E56" s="32"/>
      <c r="F56" s="68"/>
      <c r="G56" s="32"/>
      <c r="H56" s="32"/>
      <c r="I56" s="32"/>
      <c r="J56" s="32"/>
      <c r="K56" s="32"/>
      <c r="L56" s="18"/>
      <c r="M56" s="15"/>
      <c r="N56" s="335"/>
      <c r="O56" s="338"/>
      <c r="P56" s="29"/>
      <c r="Q56" s="29"/>
      <c r="R56" s="29"/>
      <c r="S56" s="29"/>
      <c r="T56" s="15"/>
      <c r="U56" s="15"/>
      <c r="V56" s="15"/>
      <c r="W56" s="15"/>
      <c r="X56" s="15"/>
    </row>
    <row r="57" spans="1:24" ht="15" customHeight="1" x14ac:dyDescent="0.2">
      <c r="A57" s="15"/>
      <c r="B57" s="194"/>
      <c r="C57" s="15"/>
      <c r="D57" s="15" t="s">
        <v>92</v>
      </c>
      <c r="E57" s="32">
        <v>1463.37</v>
      </c>
      <c r="F57" s="68" t="s">
        <v>56</v>
      </c>
      <c r="G57" s="32">
        <v>1463.37</v>
      </c>
      <c r="H57" s="252">
        <v>1462.37</v>
      </c>
      <c r="I57" s="68" t="s">
        <v>56</v>
      </c>
      <c r="J57" s="69">
        <v>1</v>
      </c>
      <c r="K57" s="291">
        <v>0</v>
      </c>
      <c r="L57" s="18"/>
      <c r="M57" s="15"/>
      <c r="N57" s="335"/>
      <c r="O57" s="338"/>
      <c r="P57" s="29"/>
      <c r="Q57" s="29"/>
      <c r="R57" s="29"/>
      <c r="S57" s="29"/>
      <c r="T57" s="15"/>
      <c r="U57" s="15"/>
      <c r="V57" s="15"/>
      <c r="W57" s="15"/>
      <c r="X57" s="15"/>
    </row>
    <row r="58" spans="1:24" ht="21.75" hidden="1" customHeight="1" x14ac:dyDescent="0.2">
      <c r="A58" s="15"/>
      <c r="B58" s="194"/>
      <c r="C58" s="15"/>
      <c r="D58" s="15"/>
      <c r="E58" s="32" t="e">
        <v>#VALUE!</v>
      </c>
      <c r="F58" s="68"/>
      <c r="G58" s="32" t="s">
        <v>56</v>
      </c>
      <c r="H58" s="252"/>
      <c r="I58" s="75"/>
      <c r="J58" s="32"/>
      <c r="K58" s="291">
        <v>0</v>
      </c>
      <c r="L58" s="18"/>
      <c r="M58" s="15"/>
      <c r="N58" s="334"/>
      <c r="O58" s="334"/>
      <c r="P58" s="29"/>
      <c r="Q58" s="29"/>
      <c r="R58" s="29"/>
      <c r="S58" s="29"/>
      <c r="T58" s="15"/>
      <c r="U58" s="15"/>
      <c r="V58" s="15"/>
      <c r="W58" s="15"/>
      <c r="X58" s="15"/>
    </row>
    <row r="59" spans="1:24" ht="15" customHeight="1" x14ac:dyDescent="0.2">
      <c r="A59" s="15"/>
      <c r="B59" s="194"/>
      <c r="C59" s="15"/>
      <c r="D59" s="15" t="s">
        <v>93</v>
      </c>
      <c r="E59" s="32">
        <v>38256.129999999997</v>
      </c>
      <c r="F59" s="68" t="s">
        <v>56</v>
      </c>
      <c r="G59" s="32">
        <v>38256.129999999997</v>
      </c>
      <c r="H59" s="252">
        <v>3670.13</v>
      </c>
      <c r="I59" s="68" t="s">
        <v>56</v>
      </c>
      <c r="J59" s="69">
        <v>34586</v>
      </c>
      <c r="K59" s="291">
        <v>0</v>
      </c>
      <c r="L59" s="18"/>
      <c r="M59" s="15"/>
      <c r="N59" s="334"/>
      <c r="O59" s="334"/>
      <c r="P59" s="29"/>
      <c r="Q59" s="29"/>
      <c r="R59" s="29"/>
      <c r="S59" s="29"/>
      <c r="T59" s="15"/>
      <c r="U59" s="15"/>
      <c r="V59" s="15"/>
      <c r="W59" s="15"/>
      <c r="X59" s="15"/>
    </row>
    <row r="60" spans="1:24" ht="15" customHeight="1" x14ac:dyDescent="0.2">
      <c r="A60" s="15"/>
      <c r="B60" s="194"/>
      <c r="C60" s="15"/>
      <c r="D60" s="15" t="s">
        <v>94</v>
      </c>
      <c r="E60" s="32">
        <v>176.16</v>
      </c>
      <c r="F60" s="68" t="s">
        <v>56</v>
      </c>
      <c r="G60" s="32">
        <v>176.16</v>
      </c>
      <c r="H60" s="252">
        <v>176.09</v>
      </c>
      <c r="I60" s="32">
        <v>7.0000000000000007E-2</v>
      </c>
      <c r="J60" s="68" t="s">
        <v>56</v>
      </c>
      <c r="K60" s="291">
        <v>0</v>
      </c>
      <c r="L60" s="18"/>
      <c r="M60" s="15"/>
      <c r="N60" s="338"/>
      <c r="O60" s="334"/>
      <c r="P60" s="29"/>
      <c r="Q60" s="29"/>
      <c r="R60" s="29"/>
      <c r="S60" s="29"/>
      <c r="T60" s="15"/>
      <c r="U60" s="15"/>
      <c r="V60" s="15"/>
      <c r="W60" s="15"/>
      <c r="X60" s="15"/>
    </row>
    <row r="61" spans="1:24" ht="6.75" customHeight="1" x14ac:dyDescent="0.2">
      <c r="A61" s="15"/>
      <c r="B61" s="194"/>
      <c r="C61" s="15"/>
      <c r="D61" s="15"/>
      <c r="E61" s="32"/>
      <c r="F61" s="68"/>
      <c r="G61" s="32"/>
      <c r="H61" s="32"/>
      <c r="I61" s="32"/>
      <c r="J61" s="32"/>
      <c r="K61" s="32"/>
      <c r="L61" s="18"/>
      <c r="M61" s="15"/>
      <c r="N61" s="334"/>
      <c r="O61" s="334"/>
      <c r="P61" s="29"/>
      <c r="Q61" s="29"/>
      <c r="R61" s="29"/>
      <c r="S61" s="29"/>
      <c r="T61" s="15"/>
      <c r="U61" s="15"/>
      <c r="V61" s="15"/>
      <c r="W61" s="15"/>
      <c r="X61" s="15"/>
    </row>
    <row r="62" spans="1:24" ht="15" customHeight="1" x14ac:dyDescent="0.25">
      <c r="A62" s="9"/>
      <c r="B62" s="345"/>
      <c r="C62" s="346"/>
      <c r="D62" s="346" t="s">
        <v>95</v>
      </c>
      <c r="E62" s="347">
        <v>551075.66999999993</v>
      </c>
      <c r="F62" s="347">
        <v>0</v>
      </c>
      <c r="G62" s="347">
        <v>551075.66999999993</v>
      </c>
      <c r="H62" s="347">
        <v>43063.359999999993</v>
      </c>
      <c r="I62" s="347">
        <v>956.31</v>
      </c>
      <c r="J62" s="347">
        <v>507056</v>
      </c>
      <c r="K62" s="347">
        <v>0</v>
      </c>
      <c r="L62" s="348"/>
      <c r="M62" s="9"/>
      <c r="N62" s="335"/>
      <c r="O62" s="338"/>
      <c r="P62" s="54"/>
      <c r="Q62" s="54"/>
      <c r="R62" s="54"/>
      <c r="S62" s="54"/>
      <c r="T62" s="9"/>
      <c r="U62" s="9"/>
      <c r="V62" s="9"/>
      <c r="W62" s="9"/>
      <c r="X62" s="9"/>
    </row>
    <row r="63" spans="1:24" ht="6.75" customHeight="1" x14ac:dyDescent="0.2">
      <c r="A63" s="15"/>
      <c r="B63" s="194"/>
      <c r="C63" s="15"/>
      <c r="D63" s="15"/>
      <c r="E63" s="32"/>
      <c r="F63" s="68"/>
      <c r="G63" s="32"/>
      <c r="H63" s="32"/>
      <c r="I63" s="32"/>
      <c r="J63" s="32"/>
      <c r="K63" s="32"/>
      <c r="L63" s="18"/>
      <c r="M63" s="15"/>
      <c r="N63" s="334"/>
      <c r="O63" s="334"/>
      <c r="P63" s="29"/>
      <c r="Q63" s="29"/>
      <c r="R63" s="29"/>
      <c r="S63" s="29"/>
      <c r="T63" s="15"/>
      <c r="U63" s="15"/>
      <c r="V63" s="15"/>
      <c r="W63" s="15"/>
      <c r="X63" s="15"/>
    </row>
    <row r="64" spans="1:24" ht="15" customHeight="1" x14ac:dyDescent="0.2">
      <c r="A64" s="15"/>
      <c r="B64" s="194"/>
      <c r="C64" s="15"/>
      <c r="D64" s="15" t="s">
        <v>96</v>
      </c>
      <c r="E64" s="32">
        <v>1881.86</v>
      </c>
      <c r="F64" s="68" t="s">
        <v>56</v>
      </c>
      <c r="G64" s="32">
        <v>1881.86</v>
      </c>
      <c r="H64" s="252">
        <v>1880.86</v>
      </c>
      <c r="I64" s="68" t="s">
        <v>56</v>
      </c>
      <c r="J64" s="69">
        <v>1</v>
      </c>
      <c r="K64" s="291">
        <v>0</v>
      </c>
      <c r="L64" s="18"/>
      <c r="M64" s="15"/>
      <c r="N64" s="335"/>
      <c r="O64" s="338"/>
      <c r="P64" s="29"/>
      <c r="Q64" s="29"/>
      <c r="R64" s="29"/>
      <c r="S64" s="29"/>
      <c r="T64" s="15"/>
      <c r="U64" s="15"/>
      <c r="V64" s="15"/>
      <c r="W64" s="15"/>
      <c r="X64" s="15"/>
    </row>
    <row r="65" spans="1:24" ht="15" customHeight="1" x14ac:dyDescent="0.2">
      <c r="A65" s="15"/>
      <c r="B65" s="194"/>
      <c r="C65" s="15"/>
      <c r="D65" s="15" t="s">
        <v>97</v>
      </c>
      <c r="E65" s="32">
        <v>1223.3399999999999</v>
      </c>
      <c r="F65" s="68" t="s">
        <v>56</v>
      </c>
      <c r="G65" s="32">
        <v>1223.3399999999999</v>
      </c>
      <c r="H65" s="252">
        <v>1223.3399999999999</v>
      </c>
      <c r="I65" s="68" t="s">
        <v>56</v>
      </c>
      <c r="J65" s="68" t="s">
        <v>56</v>
      </c>
      <c r="K65" s="291">
        <v>0</v>
      </c>
      <c r="L65" s="18"/>
      <c r="M65" s="15"/>
      <c r="N65" s="335"/>
      <c r="O65" s="338"/>
      <c r="P65" s="29"/>
      <c r="Q65" s="29"/>
      <c r="R65" s="29"/>
      <c r="S65" s="29"/>
      <c r="T65" s="15"/>
      <c r="U65" s="15"/>
      <c r="V65" s="15"/>
      <c r="W65" s="15"/>
      <c r="X65" s="15"/>
    </row>
    <row r="66" spans="1:24" ht="15" customHeight="1" x14ac:dyDescent="0.2">
      <c r="A66" s="15"/>
      <c r="B66" s="194"/>
      <c r="C66" s="15"/>
      <c r="D66" s="15" t="s">
        <v>98</v>
      </c>
      <c r="E66" s="32">
        <v>48180.7</v>
      </c>
      <c r="F66" s="68" t="s">
        <v>56</v>
      </c>
      <c r="G66" s="32">
        <v>48180.7</v>
      </c>
      <c r="H66" s="252">
        <v>616.70000000000005</v>
      </c>
      <c r="I66" s="68" t="s">
        <v>56</v>
      </c>
      <c r="J66" s="69">
        <v>47564</v>
      </c>
      <c r="K66" s="291">
        <v>0</v>
      </c>
      <c r="L66" s="18"/>
      <c r="M66" s="15"/>
      <c r="N66" s="335"/>
      <c r="O66" s="338"/>
      <c r="P66" s="29"/>
      <c r="Q66" s="29"/>
      <c r="R66" s="29"/>
      <c r="S66" s="29"/>
      <c r="T66" s="15"/>
      <c r="U66" s="15"/>
      <c r="V66" s="15"/>
      <c r="W66" s="15"/>
      <c r="X66" s="15"/>
    </row>
    <row r="67" spans="1:24" ht="15" customHeight="1" x14ac:dyDescent="0.2">
      <c r="A67" s="15"/>
      <c r="B67" s="194"/>
      <c r="C67" s="15"/>
      <c r="D67" s="15" t="s">
        <v>99</v>
      </c>
      <c r="E67" s="32">
        <v>252.26</v>
      </c>
      <c r="F67" s="68" t="s">
        <v>56</v>
      </c>
      <c r="G67" s="32">
        <v>252.26</v>
      </c>
      <c r="H67" s="252">
        <v>44.11</v>
      </c>
      <c r="I67" s="32">
        <v>55.15</v>
      </c>
      <c r="J67" s="69">
        <v>153</v>
      </c>
      <c r="K67" s="291">
        <v>0</v>
      </c>
      <c r="L67" s="18"/>
      <c r="M67" s="15"/>
      <c r="N67" s="335"/>
      <c r="O67" s="338"/>
      <c r="P67" s="29"/>
      <c r="Q67" s="29"/>
      <c r="R67" s="29"/>
      <c r="S67" s="29"/>
      <c r="T67" s="15"/>
      <c r="U67" s="15"/>
      <c r="V67" s="15"/>
      <c r="W67" s="15"/>
      <c r="X67" s="15"/>
    </row>
    <row r="68" spans="1:24" ht="15" customHeight="1" x14ac:dyDescent="0.2">
      <c r="A68" s="15"/>
      <c r="B68" s="194"/>
      <c r="C68" s="15"/>
      <c r="D68" s="15" t="s">
        <v>100</v>
      </c>
      <c r="E68" s="32">
        <v>229.22</v>
      </c>
      <c r="F68" s="68" t="s">
        <v>56</v>
      </c>
      <c r="G68" s="32">
        <v>229.22</v>
      </c>
      <c r="H68" s="252">
        <v>229.22</v>
      </c>
      <c r="I68" s="68" t="s">
        <v>56</v>
      </c>
      <c r="J68" s="68" t="s">
        <v>56</v>
      </c>
      <c r="K68" s="291">
        <v>0</v>
      </c>
      <c r="L68" s="18"/>
      <c r="M68" s="15"/>
      <c r="N68" s="335"/>
      <c r="O68" s="338"/>
      <c r="P68" s="29"/>
      <c r="Q68" s="29"/>
      <c r="R68" s="29"/>
      <c r="S68" s="29"/>
      <c r="T68" s="15"/>
      <c r="U68" s="15"/>
      <c r="V68" s="15"/>
      <c r="W68" s="15"/>
      <c r="X68" s="15"/>
    </row>
    <row r="69" spans="1:24" ht="14.25" customHeight="1" x14ac:dyDescent="0.2">
      <c r="A69" s="15"/>
      <c r="B69" s="194"/>
      <c r="C69" s="15"/>
      <c r="D69" s="15" t="s">
        <v>101</v>
      </c>
      <c r="E69" s="32">
        <v>1705.84</v>
      </c>
      <c r="F69" s="68" t="s">
        <v>56</v>
      </c>
      <c r="G69" s="32">
        <v>1705.84</v>
      </c>
      <c r="H69" s="252">
        <v>1034.8399999999999</v>
      </c>
      <c r="I69" s="68" t="s">
        <v>56</v>
      </c>
      <c r="J69" s="69">
        <v>671</v>
      </c>
      <c r="K69" s="291">
        <v>0</v>
      </c>
      <c r="L69" s="18"/>
      <c r="M69" s="15"/>
      <c r="N69" s="335"/>
      <c r="O69" s="338"/>
      <c r="P69" s="29"/>
      <c r="Q69" s="29"/>
      <c r="R69" s="29"/>
      <c r="S69" s="29"/>
      <c r="T69" s="15"/>
      <c r="U69" s="15"/>
      <c r="V69" s="15"/>
      <c r="W69" s="15"/>
      <c r="X69" s="15"/>
    </row>
    <row r="70" spans="1:24" ht="15" customHeight="1" x14ac:dyDescent="0.2">
      <c r="A70" s="15"/>
      <c r="B70" s="194"/>
      <c r="C70" s="15"/>
      <c r="D70" s="15" t="s">
        <v>102</v>
      </c>
      <c r="E70" s="32">
        <v>492362.75</v>
      </c>
      <c r="F70" s="68" t="s">
        <v>56</v>
      </c>
      <c r="G70" s="32">
        <v>492362.75</v>
      </c>
      <c r="H70" s="252">
        <v>33415.589999999997</v>
      </c>
      <c r="I70" s="32">
        <v>896.16</v>
      </c>
      <c r="J70" s="69">
        <v>458051</v>
      </c>
      <c r="K70" s="291">
        <v>0</v>
      </c>
      <c r="L70" s="76"/>
      <c r="M70" s="32"/>
      <c r="N70" s="335"/>
      <c r="O70" s="338"/>
      <c r="P70" s="29"/>
      <c r="Q70" s="29"/>
      <c r="R70" s="29"/>
      <c r="S70" s="29"/>
      <c r="T70" s="15"/>
      <c r="U70" s="15"/>
      <c r="V70" s="15"/>
      <c r="W70" s="15"/>
      <c r="X70" s="15"/>
    </row>
    <row r="71" spans="1:24" ht="15" customHeight="1" x14ac:dyDescent="0.2">
      <c r="A71" s="15"/>
      <c r="B71" s="194"/>
      <c r="C71" s="15"/>
      <c r="D71" s="15" t="s">
        <v>103</v>
      </c>
      <c r="E71" s="32">
        <v>5239.7</v>
      </c>
      <c r="F71" s="68" t="s">
        <v>56</v>
      </c>
      <c r="G71" s="32">
        <v>5239.7</v>
      </c>
      <c r="H71" s="252">
        <v>4618.7</v>
      </c>
      <c r="I71" s="32">
        <v>5</v>
      </c>
      <c r="J71" s="199">
        <v>616</v>
      </c>
      <c r="K71" s="291">
        <v>0</v>
      </c>
      <c r="L71" s="18"/>
      <c r="M71" s="15"/>
      <c r="N71" s="335"/>
      <c r="O71" s="338"/>
      <c r="P71" s="29"/>
      <c r="Q71" s="29"/>
      <c r="R71" s="29"/>
      <c r="S71" s="29"/>
      <c r="T71" s="15"/>
      <c r="U71" s="15"/>
      <c r="V71" s="15"/>
      <c r="W71" s="15"/>
      <c r="X71" s="15"/>
    </row>
    <row r="72" spans="1:24" ht="5.25" customHeight="1" x14ac:dyDescent="0.2">
      <c r="A72" s="15"/>
      <c r="B72" s="194"/>
      <c r="C72" s="15"/>
      <c r="D72" s="15"/>
      <c r="E72" s="32"/>
      <c r="F72" s="68"/>
      <c r="G72" s="32"/>
      <c r="H72" s="32"/>
      <c r="I72" s="32"/>
      <c r="J72" s="32"/>
      <c r="K72" s="32"/>
      <c r="L72" s="18"/>
      <c r="M72" s="15"/>
      <c r="N72" s="334"/>
      <c r="O72" s="334"/>
      <c r="P72" s="29"/>
      <c r="Q72" s="29"/>
      <c r="R72" s="29"/>
      <c r="S72" s="29"/>
      <c r="T72" s="15"/>
      <c r="U72" s="15"/>
      <c r="V72" s="15"/>
      <c r="W72" s="15"/>
      <c r="X72" s="15"/>
    </row>
    <row r="73" spans="1:24" ht="5.25" customHeight="1" x14ac:dyDescent="0.2">
      <c r="A73" s="15"/>
      <c r="B73" s="194"/>
      <c r="C73" s="15"/>
      <c r="D73" s="15"/>
      <c r="E73" s="32"/>
      <c r="F73" s="68" t="s">
        <v>56</v>
      </c>
      <c r="G73" s="32"/>
      <c r="H73" s="32"/>
      <c r="I73" s="32"/>
      <c r="J73" s="32"/>
      <c r="K73" s="32"/>
      <c r="L73" s="18"/>
      <c r="M73" s="15"/>
      <c r="N73" s="334"/>
      <c r="O73" s="334"/>
      <c r="P73" s="29"/>
      <c r="Q73" s="29"/>
      <c r="R73" s="29"/>
      <c r="S73" s="29"/>
      <c r="T73" s="15"/>
      <c r="U73" s="15"/>
      <c r="V73" s="15"/>
      <c r="W73" s="15"/>
      <c r="X73" s="15"/>
    </row>
    <row r="74" spans="1:24" ht="15" customHeight="1" x14ac:dyDescent="0.25">
      <c r="A74" s="5"/>
      <c r="B74" s="73"/>
      <c r="C74" s="196" t="s">
        <v>104</v>
      </c>
      <c r="D74" s="196" t="s">
        <v>105</v>
      </c>
      <c r="E74" s="197">
        <v>52321.54</v>
      </c>
      <c r="F74" s="197">
        <v>0</v>
      </c>
      <c r="G74" s="197">
        <v>52321.54</v>
      </c>
      <c r="H74" s="197">
        <v>3456.54</v>
      </c>
      <c r="I74" s="197">
        <v>0</v>
      </c>
      <c r="J74" s="197">
        <v>199</v>
      </c>
      <c r="K74" s="197">
        <v>48666</v>
      </c>
      <c r="L74" s="198"/>
      <c r="M74" s="5"/>
      <c r="N74" s="337"/>
      <c r="O74" s="338"/>
      <c r="P74" s="63"/>
      <c r="Q74" s="63"/>
      <c r="R74" s="63"/>
      <c r="S74" s="63"/>
      <c r="T74" s="5"/>
      <c r="U74" s="5"/>
      <c r="V74" s="5"/>
      <c r="W74" s="5"/>
      <c r="X74" s="5"/>
    </row>
    <row r="75" spans="1:24" ht="6.75" customHeight="1" x14ac:dyDescent="0.2">
      <c r="A75" s="15"/>
      <c r="B75" s="194"/>
      <c r="C75" s="15"/>
      <c r="D75" s="15"/>
      <c r="E75" s="32"/>
      <c r="F75" s="68"/>
      <c r="G75" s="32"/>
      <c r="H75" s="32"/>
      <c r="I75" s="32"/>
      <c r="J75" s="32"/>
      <c r="K75" s="32"/>
      <c r="L75" s="18"/>
      <c r="M75" s="15"/>
      <c r="N75" s="334"/>
      <c r="O75" s="334"/>
      <c r="P75" s="29"/>
      <c r="Q75" s="29"/>
      <c r="R75" s="29"/>
      <c r="S75" s="29"/>
      <c r="T75" s="15"/>
      <c r="U75" s="15"/>
      <c r="V75" s="15"/>
      <c r="W75" s="15"/>
      <c r="X75" s="15"/>
    </row>
    <row r="76" spans="1:24" ht="15" customHeight="1" x14ac:dyDescent="0.25">
      <c r="A76" s="9"/>
      <c r="B76" s="189"/>
      <c r="C76" s="9"/>
      <c r="D76" s="9" t="s">
        <v>106</v>
      </c>
      <c r="E76" s="32">
        <v>1895.54</v>
      </c>
      <c r="F76" s="68" t="s">
        <v>56</v>
      </c>
      <c r="G76" s="32">
        <v>1895.54</v>
      </c>
      <c r="H76" s="252">
        <v>1696.54</v>
      </c>
      <c r="I76" s="68" t="s">
        <v>56</v>
      </c>
      <c r="J76" s="69">
        <v>199</v>
      </c>
      <c r="K76" s="291">
        <v>0</v>
      </c>
      <c r="L76" s="64"/>
      <c r="M76" s="9"/>
      <c r="N76" s="335"/>
      <c r="O76" s="338"/>
      <c r="P76" s="54"/>
      <c r="Q76" s="54"/>
      <c r="R76" s="54"/>
      <c r="S76" s="54"/>
      <c r="T76" s="9"/>
      <c r="U76" s="9"/>
      <c r="V76" s="9"/>
      <c r="W76" s="9"/>
      <c r="X76" s="9"/>
    </row>
    <row r="77" spans="1:24" ht="15" hidden="1" customHeight="1" x14ac:dyDescent="0.25">
      <c r="A77" s="9"/>
      <c r="B77" s="189"/>
      <c r="C77" s="9"/>
      <c r="D77" s="9"/>
      <c r="E77" s="32">
        <v>0</v>
      </c>
      <c r="F77" s="72"/>
      <c r="G77" s="32"/>
      <c r="H77" s="252"/>
      <c r="I77" s="32"/>
      <c r="J77" s="56"/>
      <c r="K77" s="291">
        <v>0</v>
      </c>
      <c r="L77" s="64"/>
      <c r="M77" s="9"/>
      <c r="N77" s="335"/>
      <c r="O77" s="338"/>
      <c r="P77" s="54"/>
      <c r="Q77" s="54"/>
      <c r="R77" s="54"/>
      <c r="S77" s="54"/>
      <c r="T77" s="9"/>
      <c r="U77" s="9"/>
      <c r="V77" s="9"/>
      <c r="W77" s="9"/>
      <c r="X77" s="9"/>
    </row>
    <row r="78" spans="1:24" ht="9" customHeight="1" x14ac:dyDescent="0.25">
      <c r="A78" s="9"/>
      <c r="B78" s="189"/>
      <c r="C78" s="9"/>
      <c r="D78" s="9"/>
      <c r="E78" s="32"/>
      <c r="F78" s="72"/>
      <c r="G78" s="32"/>
      <c r="H78" s="252"/>
      <c r="I78" s="32"/>
      <c r="J78" s="56"/>
      <c r="K78" s="291"/>
      <c r="L78" s="64"/>
      <c r="M78" s="9"/>
      <c r="N78" s="335"/>
      <c r="O78" s="338"/>
      <c r="P78" s="54"/>
      <c r="Q78" s="54"/>
      <c r="R78" s="54"/>
      <c r="S78" s="54"/>
      <c r="T78" s="9"/>
      <c r="U78" s="9"/>
      <c r="V78" s="9"/>
      <c r="W78" s="9"/>
      <c r="X78" s="9"/>
    </row>
    <row r="79" spans="1:24" ht="15" customHeight="1" x14ac:dyDescent="0.25">
      <c r="A79" s="9"/>
      <c r="B79" s="189"/>
      <c r="C79" s="9"/>
      <c r="D79" s="9" t="s">
        <v>107</v>
      </c>
      <c r="E79" s="32">
        <v>4</v>
      </c>
      <c r="F79" s="68" t="s">
        <v>56</v>
      </c>
      <c r="G79" s="32">
        <v>4</v>
      </c>
      <c r="H79" s="252">
        <v>4</v>
      </c>
      <c r="I79" s="68" t="s">
        <v>56</v>
      </c>
      <c r="J79" s="68" t="s">
        <v>56</v>
      </c>
      <c r="K79" s="291">
        <v>0</v>
      </c>
      <c r="L79" s="64"/>
      <c r="M79" s="9"/>
      <c r="N79" s="334"/>
      <c r="O79" s="334"/>
      <c r="P79" s="54"/>
      <c r="Q79" s="54"/>
      <c r="R79" s="54"/>
      <c r="S79" s="54"/>
      <c r="T79" s="9"/>
      <c r="U79" s="9"/>
      <c r="V79" s="9"/>
      <c r="W79" s="9"/>
      <c r="X79" s="9"/>
    </row>
    <row r="80" spans="1:24" ht="9" customHeight="1" x14ac:dyDescent="0.25">
      <c r="A80" s="9"/>
      <c r="B80" s="189"/>
      <c r="C80" s="9"/>
      <c r="D80" s="9"/>
      <c r="E80" s="56"/>
      <c r="F80" s="72"/>
      <c r="G80" s="32"/>
      <c r="H80" s="252"/>
      <c r="I80" s="32"/>
      <c r="J80" s="56"/>
      <c r="K80" s="293"/>
      <c r="L80" s="64"/>
      <c r="M80" s="9"/>
      <c r="N80" s="334"/>
      <c r="O80" s="334"/>
      <c r="P80" s="54"/>
      <c r="Q80" s="54"/>
      <c r="R80" s="54"/>
      <c r="S80" s="54"/>
      <c r="T80" s="9"/>
      <c r="U80" s="9"/>
      <c r="V80" s="9"/>
      <c r="W80" s="9"/>
      <c r="X80" s="9"/>
    </row>
    <row r="81" spans="1:24" ht="15" customHeight="1" x14ac:dyDescent="0.25">
      <c r="A81" s="9"/>
      <c r="B81" s="189"/>
      <c r="C81" s="9"/>
      <c r="D81" s="9" t="s">
        <v>108</v>
      </c>
      <c r="E81" s="32">
        <v>0</v>
      </c>
      <c r="F81" s="68" t="s">
        <v>56</v>
      </c>
      <c r="G81" s="32">
        <v>0</v>
      </c>
      <c r="H81" s="252" t="s">
        <v>56</v>
      </c>
      <c r="I81" s="68" t="s">
        <v>56</v>
      </c>
      <c r="J81" s="68" t="s">
        <v>56</v>
      </c>
      <c r="K81" s="291">
        <v>0</v>
      </c>
      <c r="L81" s="64"/>
      <c r="M81" s="9"/>
      <c r="N81" s="334"/>
      <c r="O81" s="334"/>
      <c r="P81" s="54"/>
      <c r="Q81" s="54"/>
      <c r="R81" s="54"/>
      <c r="S81" s="54"/>
      <c r="T81" s="9"/>
      <c r="U81" s="9"/>
      <c r="V81" s="9"/>
      <c r="W81" s="9"/>
      <c r="X81" s="9"/>
    </row>
    <row r="82" spans="1:24" ht="9" customHeight="1" x14ac:dyDescent="0.25">
      <c r="A82" s="9"/>
      <c r="B82" s="189"/>
      <c r="C82" s="9"/>
      <c r="D82" s="9"/>
      <c r="E82" s="56"/>
      <c r="F82" s="72"/>
      <c r="G82" s="32"/>
      <c r="H82" s="252"/>
      <c r="I82" s="32"/>
      <c r="J82" s="56"/>
      <c r="K82" s="293"/>
      <c r="L82" s="64"/>
      <c r="M82" s="9"/>
      <c r="N82" s="334"/>
      <c r="O82" s="334"/>
      <c r="P82" s="54"/>
      <c r="Q82" s="54"/>
      <c r="R82" s="54"/>
      <c r="S82" s="54"/>
      <c r="T82" s="9"/>
      <c r="U82" s="9"/>
      <c r="V82" s="9"/>
      <c r="W82" s="9"/>
      <c r="X82" s="9"/>
    </row>
    <row r="83" spans="1:24" ht="15" customHeight="1" x14ac:dyDescent="0.25">
      <c r="A83" s="9"/>
      <c r="B83" s="189"/>
      <c r="C83" s="9"/>
      <c r="D83" s="9" t="s">
        <v>109</v>
      </c>
      <c r="E83" s="32">
        <v>50422</v>
      </c>
      <c r="F83" s="68" t="s">
        <v>56</v>
      </c>
      <c r="G83" s="32">
        <v>50422</v>
      </c>
      <c r="H83" s="253">
        <v>1756</v>
      </c>
      <c r="I83" s="68" t="s">
        <v>56</v>
      </c>
      <c r="J83" s="68" t="s">
        <v>56</v>
      </c>
      <c r="K83" s="323">
        <v>48666</v>
      </c>
      <c r="L83" s="64"/>
      <c r="M83" s="9"/>
      <c r="N83" s="334"/>
      <c r="O83" s="334"/>
      <c r="P83" s="54"/>
      <c r="Q83" s="54"/>
      <c r="R83" s="54"/>
      <c r="S83" s="54"/>
      <c r="T83" s="9"/>
      <c r="U83" s="9"/>
      <c r="V83" s="9"/>
      <c r="W83" s="9"/>
      <c r="X83" s="9"/>
    </row>
    <row r="84" spans="1:24" ht="6" customHeight="1" x14ac:dyDescent="0.2">
      <c r="A84" s="15"/>
      <c r="B84" s="200"/>
      <c r="C84" s="201"/>
      <c r="D84" s="201"/>
      <c r="E84" s="201"/>
      <c r="F84" s="202"/>
      <c r="G84" s="201"/>
      <c r="H84" s="201"/>
      <c r="I84" s="201"/>
      <c r="J84" s="201"/>
      <c r="K84" s="201"/>
      <c r="L84" s="203"/>
      <c r="M84" s="15"/>
      <c r="N84" s="334"/>
      <c r="O84" s="334"/>
      <c r="P84" s="29"/>
      <c r="Q84" s="29"/>
      <c r="R84" s="29"/>
      <c r="S84" s="29"/>
      <c r="T84" s="15"/>
      <c r="U84" s="15"/>
      <c r="V84" s="15"/>
      <c r="W84" s="15"/>
      <c r="X84" s="15"/>
    </row>
    <row r="85" spans="1:24" ht="3" customHeight="1" x14ac:dyDescent="0.2">
      <c r="A85" s="15"/>
      <c r="B85" s="15"/>
      <c r="C85" s="15"/>
      <c r="D85" s="15"/>
      <c r="E85" s="15"/>
      <c r="F85" s="53"/>
      <c r="G85" s="15"/>
      <c r="H85" s="15"/>
      <c r="I85" s="15"/>
      <c r="J85" s="15"/>
      <c r="K85" s="15"/>
      <c r="L85" s="15"/>
      <c r="M85" s="15"/>
      <c r="N85" s="334"/>
      <c r="O85" s="334"/>
      <c r="P85" s="29"/>
      <c r="Q85" s="29"/>
      <c r="R85" s="29"/>
      <c r="S85" s="29"/>
      <c r="T85" s="15"/>
      <c r="U85" s="15"/>
      <c r="V85" s="15"/>
      <c r="W85" s="15"/>
      <c r="X85" s="15"/>
    </row>
    <row r="86" spans="1:24" ht="14.25" customHeight="1" x14ac:dyDescent="0.2">
      <c r="A86" s="15"/>
      <c r="B86" s="15"/>
      <c r="C86" s="15" t="s">
        <v>110</v>
      </c>
      <c r="D86" s="15"/>
      <c r="E86" s="15"/>
      <c r="F86" s="53"/>
      <c r="G86" s="15"/>
      <c r="H86" s="15"/>
      <c r="I86" s="15"/>
      <c r="J86" s="15"/>
      <c r="K86" s="15"/>
      <c r="L86" s="15"/>
      <c r="M86" s="15"/>
      <c r="N86" s="334"/>
      <c r="O86" s="334"/>
      <c r="P86" s="29"/>
      <c r="Q86" s="29"/>
      <c r="R86" s="29"/>
      <c r="S86" s="29"/>
      <c r="T86" s="15"/>
      <c r="U86" s="15"/>
      <c r="V86" s="15"/>
      <c r="W86" s="15"/>
      <c r="X86" s="15"/>
    </row>
    <row r="87" spans="1:24" ht="14.25" customHeight="1" x14ac:dyDescent="0.2">
      <c r="A87" s="15"/>
      <c r="B87" s="15"/>
      <c r="D87" s="15" t="s">
        <v>111</v>
      </c>
      <c r="E87" s="15"/>
      <c r="F87" s="53"/>
      <c r="G87" s="15"/>
      <c r="H87" s="15"/>
      <c r="I87" s="15"/>
      <c r="J87" s="77"/>
      <c r="K87" s="15"/>
      <c r="L87" s="15"/>
      <c r="M87" s="15"/>
      <c r="N87" s="334"/>
      <c r="O87" s="334"/>
      <c r="P87" s="29"/>
      <c r="Q87" s="29"/>
      <c r="R87" s="29"/>
      <c r="S87" s="29"/>
      <c r="T87" s="15"/>
      <c r="U87" s="15"/>
      <c r="V87" s="15"/>
      <c r="W87" s="15"/>
      <c r="X87" s="15"/>
    </row>
    <row r="88" spans="1:24" ht="20.25" customHeight="1" x14ac:dyDescent="0.2">
      <c r="A88" s="15"/>
      <c r="B88" s="15"/>
      <c r="C88" s="21" t="s">
        <v>112</v>
      </c>
      <c r="D88" s="15"/>
      <c r="E88" s="15"/>
      <c r="F88" s="53"/>
      <c r="G88" s="15"/>
      <c r="H88" s="15"/>
      <c r="I88" s="15"/>
      <c r="J88" s="15"/>
      <c r="K88" s="15"/>
      <c r="L88" s="15"/>
      <c r="M88" s="15"/>
      <c r="N88" s="334"/>
      <c r="O88" s="334"/>
      <c r="P88" s="29"/>
      <c r="Q88" s="29"/>
      <c r="R88" s="29"/>
      <c r="S88" s="29"/>
      <c r="T88" s="15"/>
      <c r="U88" s="15"/>
      <c r="V88" s="15"/>
      <c r="W88" s="15"/>
      <c r="X88" s="15"/>
    </row>
    <row r="89" spans="1:24" ht="12.75" customHeight="1" x14ac:dyDescent="0.2">
      <c r="A89" s="15"/>
      <c r="B89" s="15"/>
      <c r="C89" s="21" t="s">
        <v>33</v>
      </c>
      <c r="D89" s="15"/>
      <c r="E89" s="15"/>
      <c r="F89" s="53"/>
      <c r="G89" s="15"/>
      <c r="H89" s="15"/>
      <c r="I89" s="15"/>
      <c r="J89" s="15"/>
      <c r="K89" s="15"/>
      <c r="L89" s="15"/>
      <c r="M89" s="15"/>
      <c r="N89" s="334"/>
      <c r="O89" s="334"/>
      <c r="P89" s="29"/>
      <c r="Q89" s="29"/>
      <c r="R89" s="29"/>
      <c r="S89" s="29"/>
      <c r="T89" s="15"/>
      <c r="U89" s="15"/>
      <c r="V89" s="15"/>
      <c r="W89" s="15"/>
      <c r="X89" s="15"/>
    </row>
    <row r="90" spans="1:24" ht="20.25" customHeight="1" x14ac:dyDescent="0.2">
      <c r="A90" s="15"/>
      <c r="B90" s="15"/>
      <c r="C90" s="15"/>
      <c r="D90" s="15"/>
      <c r="E90" s="15"/>
      <c r="F90" s="53"/>
      <c r="G90" s="15"/>
      <c r="H90" s="15"/>
      <c r="I90" s="15"/>
      <c r="J90" s="15"/>
      <c r="K90" s="15"/>
      <c r="L90" s="15"/>
      <c r="M90" s="15"/>
      <c r="N90" s="334"/>
      <c r="O90" s="334"/>
      <c r="P90" s="29"/>
      <c r="Q90" s="29"/>
      <c r="R90" s="29"/>
      <c r="S90" s="29"/>
      <c r="T90" s="15"/>
      <c r="U90" s="15"/>
      <c r="V90" s="15"/>
      <c r="W90" s="15"/>
      <c r="X90" s="15"/>
    </row>
    <row r="91" spans="1:24" ht="20.25" customHeight="1" x14ac:dyDescent="0.2">
      <c r="A91" s="15"/>
      <c r="B91" s="15"/>
      <c r="C91" s="15"/>
      <c r="D91" s="15"/>
      <c r="E91" s="15"/>
      <c r="F91" s="53"/>
      <c r="G91" s="15"/>
      <c r="H91" s="15"/>
      <c r="I91" s="15"/>
      <c r="J91" s="15"/>
      <c r="K91" s="15"/>
      <c r="L91" s="15"/>
      <c r="M91" s="15"/>
      <c r="N91" s="334"/>
      <c r="O91" s="334"/>
      <c r="P91" s="29"/>
      <c r="Q91" s="29"/>
      <c r="R91" s="29"/>
      <c r="S91" s="29"/>
      <c r="T91" s="15"/>
      <c r="U91" s="15"/>
      <c r="V91" s="15"/>
      <c r="W91" s="15"/>
      <c r="X91" s="15"/>
    </row>
    <row r="92" spans="1:24" ht="14.25" customHeight="1" x14ac:dyDescent="0.2">
      <c r="A92" s="29"/>
      <c r="B92" s="29"/>
      <c r="C92" s="29"/>
      <c r="D92" s="61"/>
      <c r="E92" s="61"/>
      <c r="F92" s="61"/>
      <c r="G92" s="29"/>
      <c r="H92" s="29"/>
      <c r="I92" s="29"/>
      <c r="J92" s="29"/>
      <c r="K92" s="15"/>
      <c r="L92" s="29"/>
      <c r="M92" s="29"/>
      <c r="N92" s="334"/>
      <c r="O92" s="334"/>
      <c r="P92" s="29"/>
      <c r="Q92" s="29"/>
      <c r="R92" s="29"/>
      <c r="S92" s="29"/>
      <c r="T92" s="29"/>
      <c r="U92" s="29"/>
      <c r="V92" s="29"/>
      <c r="W92" s="29"/>
      <c r="X92" s="29"/>
    </row>
    <row r="93" spans="1:24" ht="14.25" customHeight="1" x14ac:dyDescent="0.2">
      <c r="A93" s="29"/>
      <c r="B93" s="29"/>
      <c r="C93" s="29"/>
      <c r="D93" s="280" t="s">
        <v>27</v>
      </c>
      <c r="E93" s="281">
        <f>+E15</f>
        <v>4401317.6400000006</v>
      </c>
      <c r="F93" s="280"/>
      <c r="G93" s="61"/>
      <c r="H93" s="29"/>
      <c r="I93" s="29"/>
      <c r="J93" s="29"/>
      <c r="K93" s="15"/>
      <c r="L93" s="29"/>
      <c r="M93" s="29"/>
      <c r="N93" s="334"/>
      <c r="O93" s="334"/>
      <c r="P93" s="29"/>
      <c r="Q93" s="29"/>
      <c r="R93" s="29"/>
      <c r="S93" s="29"/>
      <c r="T93" s="29"/>
      <c r="U93" s="29"/>
      <c r="V93" s="29"/>
      <c r="W93" s="29"/>
      <c r="X93" s="29"/>
    </row>
    <row r="94" spans="1:24" ht="14.25" customHeight="1" x14ac:dyDescent="0.2">
      <c r="A94" s="29"/>
      <c r="B94" s="29"/>
      <c r="C94" s="29"/>
      <c r="D94" s="280" t="s">
        <v>102</v>
      </c>
      <c r="E94" s="281">
        <f>+E70</f>
        <v>492362.75</v>
      </c>
      <c r="F94" s="280"/>
      <c r="G94" s="29"/>
      <c r="H94" s="29"/>
      <c r="I94" s="29"/>
      <c r="J94" s="29"/>
      <c r="K94" s="15"/>
      <c r="L94" s="29"/>
      <c r="M94" s="29"/>
      <c r="N94" s="334"/>
      <c r="O94" s="334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4.25" customHeight="1" x14ac:dyDescent="0.2">
      <c r="A95" s="29"/>
      <c r="B95" s="29"/>
      <c r="C95" s="29"/>
      <c r="D95" s="280" t="s">
        <v>59</v>
      </c>
      <c r="E95" s="281">
        <f>+E19</f>
        <v>98686.17</v>
      </c>
      <c r="F95" s="280"/>
      <c r="G95" s="29"/>
      <c r="H95" s="29"/>
      <c r="I95" s="29"/>
      <c r="J95" s="29"/>
      <c r="K95" s="15"/>
      <c r="L95" s="29"/>
      <c r="M95" s="29"/>
      <c r="N95" s="334"/>
      <c r="O95" s="334"/>
      <c r="P95" s="29"/>
      <c r="Q95" s="29"/>
      <c r="R95" s="29"/>
      <c r="S95" s="29"/>
      <c r="T95" s="29"/>
      <c r="U95" s="29"/>
      <c r="V95" s="29"/>
      <c r="W95" s="29"/>
      <c r="X95" s="29"/>
    </row>
    <row r="96" spans="1:24" ht="14.25" customHeight="1" x14ac:dyDescent="0.2">
      <c r="A96" s="29"/>
      <c r="B96" s="29"/>
      <c r="C96" s="29"/>
      <c r="D96" s="280" t="s">
        <v>113</v>
      </c>
      <c r="E96" s="281">
        <f>+E9-SUM(E93:E95)</f>
        <v>670507.55000000075</v>
      </c>
      <c r="F96" s="280"/>
      <c r="G96" s="29"/>
      <c r="H96" s="29"/>
      <c r="I96" s="29"/>
      <c r="J96" s="29"/>
      <c r="K96" s="15"/>
      <c r="L96" s="29"/>
      <c r="M96" s="29"/>
      <c r="N96" s="334"/>
      <c r="O96" s="334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14.25" customHeight="1" x14ac:dyDescent="0.2">
      <c r="A97" s="29"/>
      <c r="B97" s="29"/>
      <c r="C97" s="29"/>
      <c r="D97" s="78"/>
      <c r="E97" s="80">
        <f>SUM(E93:E96)</f>
        <v>5662874.1100000013</v>
      </c>
      <c r="F97" s="61"/>
      <c r="G97" s="29"/>
      <c r="H97" s="29"/>
      <c r="I97" s="29"/>
      <c r="J97" s="29"/>
      <c r="K97" s="15"/>
      <c r="L97" s="29"/>
      <c r="M97" s="29"/>
      <c r="N97" s="334"/>
      <c r="O97" s="334"/>
      <c r="P97" s="29"/>
      <c r="Q97" s="29"/>
      <c r="R97" s="29"/>
      <c r="S97" s="29"/>
      <c r="T97" s="29"/>
      <c r="U97" s="29"/>
      <c r="V97" s="29"/>
      <c r="W97" s="29"/>
      <c r="X97" s="29"/>
    </row>
    <row r="98" spans="1:24" ht="14.25" customHeight="1" x14ac:dyDescent="0.2">
      <c r="A98" s="29"/>
      <c r="B98" s="29"/>
      <c r="C98" s="29"/>
      <c r="D98" s="78"/>
      <c r="E98" s="78"/>
      <c r="F98" s="61"/>
      <c r="G98" s="29"/>
      <c r="H98" s="29"/>
      <c r="I98" s="29"/>
      <c r="J98" s="29"/>
      <c r="K98" s="15"/>
      <c r="L98" s="29"/>
      <c r="M98" s="29"/>
      <c r="N98" s="334"/>
      <c r="O98" s="334"/>
      <c r="P98" s="29"/>
      <c r="Q98" s="29"/>
      <c r="R98" s="29"/>
      <c r="S98" s="29"/>
      <c r="T98" s="29"/>
      <c r="U98" s="29"/>
      <c r="V98" s="29"/>
      <c r="W98" s="29"/>
      <c r="X98" s="29"/>
    </row>
    <row r="99" spans="1:24" ht="14.25" customHeight="1" x14ac:dyDescent="0.2">
      <c r="A99" s="29"/>
      <c r="B99" s="29"/>
      <c r="C99" s="29"/>
      <c r="D99" s="80" t="s">
        <v>18</v>
      </c>
      <c r="E99" s="80">
        <f>+G9</f>
        <v>1342117.1499999999</v>
      </c>
      <c r="F99" s="61"/>
      <c r="G99" s="29"/>
      <c r="H99" s="29"/>
      <c r="I99" s="29"/>
      <c r="J99" s="29"/>
      <c r="K99" s="15"/>
      <c r="L99" s="29"/>
      <c r="M99" s="29"/>
      <c r="N99" s="334"/>
      <c r="O99" s="334"/>
      <c r="P99" s="29"/>
      <c r="Q99" s="29"/>
      <c r="R99" s="29"/>
      <c r="S99" s="29"/>
      <c r="T99" s="29"/>
      <c r="U99" s="29"/>
      <c r="V99" s="29"/>
      <c r="W99" s="29"/>
      <c r="X99" s="29"/>
    </row>
    <row r="100" spans="1:24" ht="14.25" customHeight="1" x14ac:dyDescent="0.2">
      <c r="A100" s="29"/>
      <c r="B100" s="29"/>
      <c r="C100" s="29"/>
      <c r="D100" s="80" t="s">
        <v>26</v>
      </c>
      <c r="E100" s="80">
        <f>+F9</f>
        <v>4320756.9600000009</v>
      </c>
      <c r="F100" s="61"/>
      <c r="G100" s="29"/>
      <c r="H100" s="29"/>
      <c r="I100" s="29"/>
      <c r="J100" s="29"/>
      <c r="K100" s="15"/>
      <c r="L100" s="29"/>
      <c r="M100" s="29"/>
      <c r="N100" s="334"/>
      <c r="O100" s="334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 ht="14.25" customHeight="1" x14ac:dyDescent="0.2">
      <c r="A101" s="29"/>
      <c r="B101" s="29"/>
      <c r="C101" s="29"/>
      <c r="D101" s="80"/>
      <c r="E101" s="80">
        <f>SUM(E99:E100)</f>
        <v>5662874.1100000013</v>
      </c>
      <c r="F101" s="61"/>
      <c r="G101" s="29"/>
      <c r="H101" s="29"/>
      <c r="I101" s="29"/>
      <c r="J101" s="29"/>
      <c r="K101" s="15"/>
      <c r="L101" s="29"/>
      <c r="M101" s="29"/>
      <c r="N101" s="334"/>
      <c r="O101" s="334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ht="14.25" customHeight="1" x14ac:dyDescent="0.2">
      <c r="A102" s="29"/>
      <c r="B102" s="29"/>
      <c r="C102" s="29"/>
      <c r="D102" s="78"/>
      <c r="E102" s="79"/>
      <c r="F102" s="61"/>
      <c r="G102" s="29"/>
      <c r="H102" s="29"/>
      <c r="I102" s="29"/>
      <c r="J102" s="29"/>
      <c r="K102" s="15"/>
      <c r="L102" s="29"/>
      <c r="M102" s="29"/>
      <c r="N102" s="334"/>
      <c r="O102" s="334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ht="14.25" customHeight="1" x14ac:dyDescent="0.2">
      <c r="A103" s="29"/>
      <c r="B103" s="29"/>
      <c r="C103" s="29"/>
      <c r="D103" s="29"/>
      <c r="E103" s="29"/>
      <c r="F103" s="61"/>
      <c r="G103" s="29"/>
      <c r="H103" s="29"/>
      <c r="I103" s="29"/>
      <c r="J103" s="29"/>
      <c r="K103" s="15"/>
      <c r="L103" s="29"/>
      <c r="M103" s="29"/>
      <c r="N103" s="334"/>
      <c r="O103" s="334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ht="14.25" customHeight="1" x14ac:dyDescent="0.2">
      <c r="A104" s="29"/>
      <c r="B104" s="29"/>
      <c r="C104" s="29"/>
      <c r="D104" s="29"/>
      <c r="E104" s="29"/>
      <c r="F104" s="61"/>
      <c r="G104" s="29"/>
      <c r="H104" s="29"/>
      <c r="I104" s="29"/>
      <c r="J104" s="29"/>
      <c r="K104" s="15"/>
      <c r="L104" s="29"/>
      <c r="M104" s="29"/>
      <c r="N104" s="334"/>
      <c r="O104" s="334"/>
      <c r="P104" s="29"/>
      <c r="Q104" s="29"/>
      <c r="R104" s="29"/>
      <c r="S104" s="29"/>
      <c r="T104" s="29"/>
      <c r="U104" s="29"/>
      <c r="V104" s="29"/>
      <c r="W104" s="29"/>
      <c r="X104" s="29"/>
    </row>
    <row r="105" spans="1:24" ht="14.25" customHeight="1" x14ac:dyDescent="0.2">
      <c r="A105" s="29"/>
      <c r="B105" s="29"/>
      <c r="C105" s="29"/>
      <c r="D105" s="29"/>
      <c r="E105" s="29"/>
      <c r="F105" s="61"/>
      <c r="G105" s="29"/>
      <c r="H105" s="29"/>
      <c r="I105" s="29"/>
      <c r="J105" s="29"/>
      <c r="K105" s="15"/>
      <c r="L105" s="29"/>
      <c r="M105" s="29"/>
      <c r="N105" s="334"/>
      <c r="O105" s="334"/>
      <c r="P105" s="29"/>
      <c r="Q105" s="29"/>
      <c r="R105" s="29"/>
      <c r="S105" s="29"/>
      <c r="T105" s="29"/>
      <c r="U105" s="29"/>
      <c r="V105" s="29"/>
      <c r="W105" s="29"/>
      <c r="X105" s="29"/>
    </row>
    <row r="106" spans="1:24" ht="14.25" customHeight="1" x14ac:dyDescent="0.2">
      <c r="A106" s="29"/>
      <c r="B106" s="29"/>
      <c r="C106" s="29"/>
      <c r="D106" s="29"/>
      <c r="E106" s="29"/>
      <c r="F106" s="61"/>
      <c r="G106" s="29"/>
      <c r="H106" s="29"/>
      <c r="I106" s="29"/>
      <c r="J106" s="29"/>
      <c r="K106" s="15"/>
      <c r="L106" s="29"/>
      <c r="M106" s="29"/>
      <c r="N106" s="334"/>
      <c r="O106" s="334"/>
      <c r="P106" s="29"/>
      <c r="Q106" s="29"/>
      <c r="R106" s="29"/>
      <c r="S106" s="29"/>
      <c r="T106" s="29"/>
      <c r="U106" s="29"/>
      <c r="V106" s="29"/>
      <c r="W106" s="29"/>
      <c r="X106" s="29"/>
    </row>
    <row r="107" spans="1:24" ht="14.25" customHeight="1" x14ac:dyDescent="0.2">
      <c r="A107" s="29"/>
      <c r="B107" s="29"/>
      <c r="C107" s="29"/>
      <c r="D107" s="29"/>
      <c r="E107" s="29"/>
      <c r="F107" s="61"/>
      <c r="G107" s="29"/>
      <c r="H107" s="29"/>
      <c r="I107" s="29"/>
      <c r="J107" s="29"/>
      <c r="K107" s="15"/>
      <c r="L107" s="29"/>
      <c r="M107" s="29"/>
      <c r="N107" s="334"/>
      <c r="O107" s="334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1:24" ht="14.25" customHeight="1" x14ac:dyDescent="0.2">
      <c r="A108" s="29"/>
      <c r="B108" s="29"/>
      <c r="C108" s="29"/>
      <c r="D108" s="29"/>
      <c r="E108" s="29"/>
      <c r="F108" s="61"/>
      <c r="G108" s="29"/>
      <c r="H108" s="29"/>
      <c r="I108" s="29"/>
      <c r="J108" s="29"/>
      <c r="K108" s="15"/>
      <c r="L108" s="29"/>
      <c r="M108" s="29"/>
      <c r="N108" s="334"/>
      <c r="O108" s="334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24" ht="14.25" customHeight="1" x14ac:dyDescent="0.2">
      <c r="A109" s="29"/>
      <c r="B109" s="29"/>
      <c r="C109" s="29"/>
      <c r="D109" s="29"/>
      <c r="E109" s="29"/>
      <c r="F109" s="61"/>
      <c r="G109" s="29"/>
      <c r="H109" s="29"/>
      <c r="I109" s="29"/>
      <c r="J109" s="29"/>
      <c r="K109" s="15"/>
      <c r="L109" s="29"/>
      <c r="M109" s="29"/>
      <c r="N109" s="334"/>
      <c r="O109" s="334"/>
      <c r="P109" s="29"/>
      <c r="Q109" s="29"/>
      <c r="R109" s="29"/>
      <c r="S109" s="29"/>
      <c r="T109" s="29"/>
      <c r="U109" s="29"/>
      <c r="V109" s="29"/>
      <c r="W109" s="29"/>
      <c r="X109" s="29"/>
    </row>
    <row r="110" spans="1:24" ht="14.25" customHeight="1" x14ac:dyDescent="0.2">
      <c r="A110" s="29"/>
      <c r="B110" s="29"/>
      <c r="C110" s="29"/>
      <c r="D110" s="29"/>
      <c r="E110" s="29"/>
      <c r="F110" s="61"/>
      <c r="G110" s="29"/>
      <c r="H110" s="29"/>
      <c r="I110" s="29"/>
      <c r="J110" s="29"/>
      <c r="K110" s="15"/>
      <c r="L110" s="29"/>
      <c r="M110" s="29"/>
      <c r="N110" s="334"/>
      <c r="O110" s="334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24" ht="14.25" customHeight="1" x14ac:dyDescent="0.2">
      <c r="A111" s="29"/>
      <c r="B111" s="29"/>
      <c r="C111" s="29"/>
      <c r="D111" s="29"/>
      <c r="E111" s="29"/>
      <c r="F111" s="61"/>
      <c r="G111" s="29"/>
      <c r="H111" s="29"/>
      <c r="I111" s="29"/>
      <c r="J111" s="29"/>
      <c r="K111" s="15"/>
      <c r="L111" s="29"/>
      <c r="M111" s="29"/>
      <c r="N111" s="334"/>
      <c r="O111" s="334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24" ht="14.25" customHeight="1" x14ac:dyDescent="0.2">
      <c r="A112" s="29"/>
      <c r="B112" s="29"/>
      <c r="C112" s="29"/>
      <c r="D112" s="29"/>
      <c r="E112" s="29"/>
      <c r="F112" s="61"/>
      <c r="G112" s="29"/>
      <c r="H112" s="29"/>
      <c r="I112" s="29"/>
      <c r="J112" s="29"/>
      <c r="K112" s="15"/>
      <c r="L112" s="29"/>
      <c r="M112" s="29"/>
      <c r="N112" s="334"/>
      <c r="O112" s="334"/>
      <c r="P112" s="29"/>
      <c r="Q112" s="29"/>
      <c r="R112" s="29"/>
      <c r="S112" s="29"/>
      <c r="T112" s="29"/>
      <c r="U112" s="29"/>
      <c r="V112" s="29"/>
      <c r="W112" s="29"/>
      <c r="X112" s="29"/>
    </row>
    <row r="113" spans="1:24" ht="14.25" customHeight="1" x14ac:dyDescent="0.2">
      <c r="A113" s="29"/>
      <c r="B113" s="29"/>
      <c r="C113" s="29"/>
      <c r="D113" s="29"/>
      <c r="E113" s="29"/>
      <c r="F113" s="61"/>
      <c r="G113" s="29"/>
      <c r="H113" s="29"/>
      <c r="I113" s="29"/>
      <c r="J113" s="29"/>
      <c r="K113" s="15"/>
      <c r="L113" s="29"/>
      <c r="M113" s="29"/>
      <c r="N113" s="334"/>
      <c r="O113" s="334"/>
      <c r="P113" s="29"/>
      <c r="Q113" s="29"/>
      <c r="R113" s="29"/>
      <c r="S113" s="29"/>
      <c r="T113" s="29"/>
      <c r="U113" s="29"/>
      <c r="V113" s="29"/>
      <c r="W113" s="29"/>
      <c r="X113" s="29"/>
    </row>
    <row r="114" spans="1:24" ht="14.25" customHeight="1" x14ac:dyDescent="0.2">
      <c r="A114" s="29"/>
      <c r="B114" s="29"/>
      <c r="C114" s="29"/>
      <c r="D114" s="29"/>
      <c r="E114" s="29"/>
      <c r="F114" s="61"/>
      <c r="G114" s="29"/>
      <c r="H114" s="29"/>
      <c r="I114" s="29"/>
      <c r="J114" s="29"/>
      <c r="K114" s="15"/>
      <c r="L114" s="29"/>
      <c r="M114" s="29"/>
      <c r="N114" s="334"/>
      <c r="O114" s="334"/>
      <c r="P114" s="29"/>
      <c r="Q114" s="29"/>
      <c r="R114" s="29"/>
      <c r="S114" s="29"/>
      <c r="T114" s="29"/>
      <c r="U114" s="29"/>
      <c r="V114" s="29"/>
      <c r="W114" s="29"/>
      <c r="X114" s="29"/>
    </row>
    <row r="115" spans="1:24" ht="14.25" customHeight="1" x14ac:dyDescent="0.2">
      <c r="A115" s="29"/>
      <c r="B115" s="29"/>
      <c r="C115" s="29"/>
      <c r="D115" s="29"/>
      <c r="E115" s="29"/>
      <c r="F115" s="61"/>
      <c r="G115" s="29"/>
      <c r="H115" s="29"/>
      <c r="I115" s="29"/>
      <c r="J115" s="29"/>
      <c r="K115" s="15"/>
      <c r="L115" s="29"/>
      <c r="M115" s="29"/>
      <c r="N115" s="334"/>
      <c r="O115" s="334"/>
      <c r="P115" s="29"/>
      <c r="Q115" s="29"/>
      <c r="R115" s="29"/>
      <c r="S115" s="29"/>
      <c r="T115" s="29"/>
      <c r="U115" s="29"/>
      <c r="V115" s="29"/>
      <c r="W115" s="29"/>
      <c r="X115" s="29"/>
    </row>
    <row r="116" spans="1:24" ht="14.25" customHeight="1" x14ac:dyDescent="0.2">
      <c r="A116" s="29"/>
      <c r="B116" s="29"/>
      <c r="C116" s="29"/>
      <c r="D116" s="29"/>
      <c r="E116" s="29"/>
      <c r="F116" s="61"/>
      <c r="G116" s="29"/>
      <c r="H116" s="29"/>
      <c r="I116" s="29"/>
      <c r="J116" s="29"/>
      <c r="K116" s="15"/>
      <c r="L116" s="29"/>
      <c r="M116" s="29"/>
      <c r="N116" s="334"/>
      <c r="O116" s="334"/>
      <c r="P116" s="29"/>
      <c r="Q116" s="29"/>
      <c r="R116" s="29"/>
      <c r="S116" s="29"/>
      <c r="T116" s="29"/>
      <c r="U116" s="29"/>
      <c r="V116" s="29"/>
      <c r="W116" s="29"/>
      <c r="X116" s="29"/>
    </row>
    <row r="117" spans="1:24" ht="14.25" customHeight="1" x14ac:dyDescent="0.2">
      <c r="A117" s="29"/>
      <c r="B117" s="29"/>
      <c r="C117" s="29"/>
      <c r="D117" s="29"/>
      <c r="E117" s="29"/>
      <c r="F117" s="61"/>
      <c r="G117" s="29"/>
      <c r="H117" s="29"/>
      <c r="I117" s="29"/>
      <c r="J117" s="29"/>
      <c r="K117" s="15"/>
      <c r="L117" s="29"/>
      <c r="M117" s="29"/>
      <c r="N117" s="334"/>
      <c r="O117" s="334"/>
      <c r="P117" s="29"/>
      <c r="Q117" s="29"/>
      <c r="R117" s="29"/>
      <c r="S117" s="29"/>
      <c r="T117" s="29"/>
      <c r="U117" s="29"/>
      <c r="V117" s="29"/>
      <c r="W117" s="29"/>
      <c r="X117" s="29"/>
    </row>
    <row r="118" spans="1:24" ht="14.25" customHeight="1" x14ac:dyDescent="0.2">
      <c r="A118" s="29"/>
      <c r="B118" s="29"/>
      <c r="C118" s="29"/>
      <c r="D118" s="29"/>
      <c r="E118" s="29"/>
      <c r="F118" s="61"/>
      <c r="G118" s="29"/>
      <c r="H118" s="29"/>
      <c r="I118" s="29"/>
      <c r="J118" s="29"/>
      <c r="K118" s="15"/>
      <c r="L118" s="29"/>
      <c r="M118" s="29"/>
      <c r="N118" s="334"/>
      <c r="O118" s="334"/>
      <c r="P118" s="29"/>
      <c r="Q118" s="29"/>
      <c r="R118" s="29"/>
      <c r="S118" s="29"/>
      <c r="T118" s="29"/>
      <c r="U118" s="29"/>
      <c r="V118" s="29"/>
      <c r="W118" s="29"/>
      <c r="X118" s="29"/>
    </row>
    <row r="119" spans="1:24" ht="14.25" customHeight="1" x14ac:dyDescent="0.2">
      <c r="A119" s="29"/>
      <c r="B119" s="29"/>
      <c r="C119" s="29"/>
      <c r="D119" s="29"/>
      <c r="E119" s="29"/>
      <c r="F119" s="61"/>
      <c r="G119" s="29"/>
      <c r="H119" s="29"/>
      <c r="I119" s="29"/>
      <c r="J119" s="29"/>
      <c r="K119" s="15"/>
      <c r="L119" s="29"/>
      <c r="M119" s="29"/>
      <c r="N119" s="334"/>
      <c r="O119" s="334"/>
      <c r="P119" s="29"/>
      <c r="Q119" s="29"/>
      <c r="R119" s="29"/>
      <c r="S119" s="29"/>
      <c r="T119" s="29"/>
      <c r="U119" s="29"/>
      <c r="V119" s="29"/>
      <c r="W119" s="29"/>
      <c r="X119" s="29"/>
    </row>
    <row r="120" spans="1:24" ht="14.25" customHeight="1" x14ac:dyDescent="0.2">
      <c r="A120" s="29"/>
      <c r="B120" s="29"/>
      <c r="C120" s="29"/>
      <c r="D120" s="81" t="s">
        <v>34</v>
      </c>
      <c r="E120" s="29"/>
      <c r="F120" s="61"/>
      <c r="G120" s="81" t="s">
        <v>34</v>
      </c>
      <c r="H120" s="29"/>
      <c r="I120" s="29"/>
      <c r="J120" s="29"/>
      <c r="K120" s="15"/>
      <c r="L120" s="29"/>
      <c r="M120" s="29"/>
      <c r="N120" s="334"/>
      <c r="O120" s="334"/>
      <c r="P120" s="29"/>
      <c r="Q120" s="29"/>
      <c r="R120" s="29"/>
      <c r="S120" s="29"/>
      <c r="T120" s="29"/>
      <c r="U120" s="29"/>
      <c r="V120" s="29"/>
      <c r="W120" s="29"/>
      <c r="X120" s="29"/>
    </row>
    <row r="121" spans="1:24" ht="14.25" customHeight="1" x14ac:dyDescent="0.2">
      <c r="A121" s="29"/>
      <c r="B121" s="29"/>
      <c r="C121" s="29"/>
      <c r="D121" s="29"/>
      <c r="E121" s="29"/>
      <c r="F121" s="61"/>
      <c r="G121" s="29"/>
      <c r="H121" s="29"/>
      <c r="I121" s="29"/>
      <c r="J121" s="29"/>
      <c r="K121" s="15"/>
      <c r="L121" s="29"/>
      <c r="M121" s="29"/>
      <c r="N121" s="334"/>
      <c r="O121" s="334"/>
      <c r="P121" s="29"/>
      <c r="Q121" s="29"/>
      <c r="R121" s="29"/>
      <c r="S121" s="29"/>
      <c r="T121" s="29"/>
      <c r="U121" s="29"/>
      <c r="V121" s="29"/>
      <c r="W121" s="29"/>
      <c r="X121" s="29"/>
    </row>
    <row r="122" spans="1:24" ht="14.25" customHeight="1" x14ac:dyDescent="0.2">
      <c r="A122" s="29"/>
      <c r="B122" s="29"/>
      <c r="C122" s="15" t="s">
        <v>32</v>
      </c>
      <c r="D122" s="29"/>
      <c r="E122" s="29"/>
      <c r="F122" s="61"/>
      <c r="G122" s="15" t="s">
        <v>32</v>
      </c>
      <c r="H122" s="29"/>
      <c r="I122" s="29"/>
      <c r="J122" s="29"/>
      <c r="K122" s="15"/>
      <c r="L122" s="29"/>
      <c r="M122" s="29"/>
      <c r="N122" s="334"/>
      <c r="O122" s="334"/>
      <c r="P122" s="29"/>
      <c r="Q122" s="29"/>
      <c r="R122" s="29"/>
      <c r="S122" s="29"/>
      <c r="T122" s="29"/>
      <c r="U122" s="29"/>
      <c r="V122" s="29"/>
      <c r="W122" s="29"/>
      <c r="X122" s="29"/>
    </row>
    <row r="123" spans="1:24" ht="14.25" customHeight="1" x14ac:dyDescent="0.2">
      <c r="A123" s="29"/>
      <c r="B123" s="29"/>
      <c r="C123" s="29"/>
      <c r="D123" s="29"/>
      <c r="E123" s="29"/>
      <c r="F123" s="61"/>
      <c r="G123" s="29"/>
      <c r="H123" s="29"/>
      <c r="I123" s="29"/>
      <c r="J123" s="29"/>
      <c r="K123" s="15"/>
      <c r="L123" s="29"/>
      <c r="M123" s="29"/>
      <c r="N123" s="334"/>
      <c r="O123" s="334"/>
      <c r="P123" s="29"/>
      <c r="Q123" s="29"/>
      <c r="R123" s="29"/>
      <c r="S123" s="29"/>
      <c r="T123" s="29"/>
      <c r="U123" s="29"/>
      <c r="V123" s="29"/>
      <c r="W123" s="29"/>
      <c r="X123" s="29"/>
    </row>
    <row r="124" spans="1:24" ht="14.25" customHeight="1" x14ac:dyDescent="0.2">
      <c r="A124" s="29"/>
      <c r="B124" s="29"/>
      <c r="C124" s="29"/>
      <c r="D124" s="29"/>
      <c r="E124" s="29"/>
      <c r="F124" s="61"/>
      <c r="G124" s="29"/>
      <c r="H124" s="29"/>
      <c r="I124" s="29"/>
      <c r="J124" s="29"/>
      <c r="K124" s="15"/>
      <c r="L124" s="29"/>
      <c r="M124" s="29"/>
      <c r="N124" s="334"/>
      <c r="O124" s="334"/>
      <c r="P124" s="29"/>
      <c r="Q124" s="29"/>
      <c r="R124" s="29"/>
      <c r="S124" s="29"/>
      <c r="T124" s="29"/>
      <c r="U124" s="29"/>
      <c r="V124" s="29"/>
      <c r="W124" s="29"/>
      <c r="X124" s="29"/>
    </row>
    <row r="125" spans="1:24" ht="14.25" customHeight="1" x14ac:dyDescent="0.2">
      <c r="A125" s="29"/>
      <c r="B125" s="29"/>
      <c r="C125" s="29"/>
      <c r="D125" s="29"/>
      <c r="E125" s="29"/>
      <c r="F125" s="61"/>
      <c r="G125" s="29"/>
      <c r="H125" s="29"/>
      <c r="I125" s="29"/>
      <c r="J125" s="29"/>
      <c r="K125" s="15"/>
      <c r="L125" s="29"/>
      <c r="M125" s="29"/>
      <c r="N125" s="334"/>
      <c r="O125" s="334"/>
      <c r="P125" s="29"/>
      <c r="Q125" s="29"/>
      <c r="R125" s="29"/>
      <c r="S125" s="29"/>
      <c r="T125" s="29"/>
      <c r="U125" s="29"/>
      <c r="V125" s="29"/>
      <c r="W125" s="29"/>
      <c r="X125" s="29"/>
    </row>
    <row r="126" spans="1:24" ht="14.25" customHeight="1" x14ac:dyDescent="0.2">
      <c r="A126" s="29"/>
      <c r="B126" s="29"/>
      <c r="C126" s="29"/>
      <c r="D126" s="29"/>
      <c r="E126" s="29"/>
      <c r="F126" s="61"/>
      <c r="G126" s="29"/>
      <c r="H126" s="29"/>
      <c r="I126" s="29"/>
      <c r="J126" s="29"/>
      <c r="K126" s="15"/>
      <c r="L126" s="29"/>
      <c r="M126" s="29"/>
      <c r="N126" s="334"/>
      <c r="O126" s="334"/>
      <c r="P126" s="29"/>
      <c r="Q126" s="29"/>
      <c r="R126" s="29"/>
      <c r="S126" s="29"/>
      <c r="T126" s="29"/>
      <c r="U126" s="29"/>
      <c r="V126" s="29"/>
      <c r="W126" s="29"/>
      <c r="X126" s="29"/>
    </row>
    <row r="127" spans="1:24" ht="14.25" customHeight="1" x14ac:dyDescent="0.2">
      <c r="A127" s="29"/>
      <c r="B127" s="29"/>
      <c r="C127" s="29"/>
      <c r="D127" s="29"/>
      <c r="E127" s="29"/>
      <c r="F127" s="61"/>
      <c r="G127" s="29"/>
      <c r="H127" s="61"/>
      <c r="I127" s="29"/>
      <c r="J127" s="29"/>
      <c r="K127" s="15"/>
      <c r="L127" s="29"/>
      <c r="M127" s="29"/>
      <c r="N127" s="334"/>
      <c r="O127" s="334"/>
      <c r="P127" s="29"/>
      <c r="Q127" s="29"/>
      <c r="R127" s="29"/>
      <c r="S127" s="29"/>
      <c r="T127" s="29"/>
      <c r="U127" s="29"/>
      <c r="V127" s="29"/>
      <c r="W127" s="29"/>
      <c r="X127" s="29"/>
    </row>
    <row r="128" spans="1:24" ht="14.25" customHeight="1" x14ac:dyDescent="0.2">
      <c r="A128" s="29"/>
      <c r="B128" s="29"/>
      <c r="C128" s="29"/>
      <c r="D128" s="29"/>
      <c r="E128" s="29"/>
      <c r="F128" s="61"/>
      <c r="G128" s="29"/>
      <c r="H128" s="29"/>
      <c r="I128" s="29"/>
      <c r="J128" s="29"/>
      <c r="K128" s="15"/>
      <c r="L128" s="29"/>
      <c r="M128" s="29"/>
      <c r="N128" s="334"/>
      <c r="O128" s="334"/>
      <c r="P128" s="29"/>
      <c r="Q128" s="29"/>
      <c r="R128" s="29"/>
      <c r="S128" s="29"/>
      <c r="T128" s="29"/>
      <c r="U128" s="29"/>
      <c r="V128" s="29"/>
      <c r="W128" s="29"/>
      <c r="X128" s="29"/>
    </row>
    <row r="129" spans="1:24" ht="14.25" customHeight="1" x14ac:dyDescent="0.2">
      <c r="A129" s="29"/>
      <c r="B129" s="29"/>
      <c r="C129" s="29"/>
      <c r="D129" s="29"/>
      <c r="E129" s="29"/>
      <c r="F129" s="61"/>
      <c r="G129" s="29"/>
      <c r="H129" s="29"/>
      <c r="I129" s="29"/>
      <c r="J129" s="29"/>
      <c r="K129" s="15"/>
      <c r="L129" s="29"/>
      <c r="M129" s="29"/>
      <c r="N129" s="334"/>
      <c r="O129" s="334"/>
      <c r="P129" s="29"/>
      <c r="Q129" s="29"/>
      <c r="R129" s="29"/>
      <c r="S129" s="29"/>
      <c r="T129" s="29"/>
      <c r="U129" s="29"/>
      <c r="V129" s="29"/>
      <c r="W129" s="29"/>
      <c r="X129" s="29"/>
    </row>
    <row r="130" spans="1:24" ht="14.25" customHeight="1" x14ac:dyDescent="0.2">
      <c r="A130" s="29"/>
      <c r="B130" s="29"/>
      <c r="C130" s="29"/>
      <c r="D130" s="29"/>
      <c r="E130" s="29"/>
      <c r="F130" s="61"/>
      <c r="G130" s="29"/>
      <c r="H130" s="29"/>
      <c r="I130" s="29"/>
      <c r="J130" s="29"/>
      <c r="K130" s="15"/>
      <c r="L130" s="29"/>
      <c r="M130" s="29"/>
      <c r="N130" s="334"/>
      <c r="O130" s="334"/>
      <c r="P130" s="29"/>
      <c r="Q130" s="29"/>
      <c r="R130" s="29"/>
      <c r="S130" s="29"/>
      <c r="T130" s="29"/>
      <c r="U130" s="29"/>
      <c r="V130" s="29"/>
      <c r="W130" s="29"/>
      <c r="X130" s="29"/>
    </row>
    <row r="131" spans="1:24" ht="14.25" customHeight="1" x14ac:dyDescent="0.2">
      <c r="A131" s="29"/>
      <c r="B131" s="29"/>
      <c r="C131" s="29"/>
      <c r="D131" s="29"/>
      <c r="E131" s="29"/>
      <c r="F131" s="61"/>
      <c r="G131" s="29"/>
      <c r="H131" s="29"/>
      <c r="I131" s="29"/>
      <c r="J131" s="29"/>
      <c r="K131" s="15"/>
      <c r="L131" s="29"/>
      <c r="M131" s="29"/>
      <c r="N131" s="334"/>
      <c r="O131" s="334"/>
      <c r="P131" s="29"/>
      <c r="Q131" s="29"/>
      <c r="R131" s="29"/>
      <c r="S131" s="29"/>
      <c r="T131" s="29"/>
      <c r="U131" s="29"/>
      <c r="V131" s="29"/>
      <c r="W131" s="29"/>
      <c r="X131" s="29"/>
    </row>
    <row r="132" spans="1:24" ht="14.25" customHeight="1" x14ac:dyDescent="0.2">
      <c r="A132" s="29"/>
      <c r="B132" s="29"/>
      <c r="C132" s="29"/>
      <c r="D132" s="29"/>
      <c r="E132" s="29"/>
      <c r="F132" s="61"/>
      <c r="G132" s="29"/>
      <c r="H132" s="29"/>
      <c r="I132" s="29"/>
      <c r="J132" s="29"/>
      <c r="K132" s="15"/>
      <c r="L132" s="29"/>
      <c r="M132" s="29"/>
      <c r="N132" s="334"/>
      <c r="O132" s="334"/>
      <c r="P132" s="29"/>
      <c r="Q132" s="29"/>
      <c r="R132" s="29"/>
      <c r="S132" s="29"/>
      <c r="T132" s="29"/>
      <c r="U132" s="29"/>
      <c r="V132" s="29"/>
      <c r="W132" s="29"/>
      <c r="X132" s="29"/>
    </row>
    <row r="133" spans="1:24" ht="14.25" customHeight="1" x14ac:dyDescent="0.2">
      <c r="A133" s="29"/>
      <c r="B133" s="29"/>
      <c r="C133" s="29"/>
      <c r="D133" s="29"/>
      <c r="E133" s="29"/>
      <c r="F133" s="61"/>
      <c r="G133" s="29"/>
      <c r="H133" s="29"/>
      <c r="I133" s="29"/>
      <c r="J133" s="29"/>
      <c r="K133" s="15"/>
      <c r="L133" s="29"/>
      <c r="M133" s="29"/>
      <c r="N133" s="334"/>
      <c r="O133" s="334"/>
      <c r="P133" s="29"/>
      <c r="Q133" s="29"/>
      <c r="R133" s="29"/>
      <c r="S133" s="29"/>
      <c r="T133" s="29"/>
      <c r="U133" s="29"/>
      <c r="V133" s="29"/>
      <c r="W133" s="29"/>
      <c r="X133" s="29"/>
    </row>
    <row r="134" spans="1:24" ht="14.25" customHeight="1" x14ac:dyDescent="0.2">
      <c r="A134" s="29"/>
      <c r="B134" s="29"/>
      <c r="C134" s="29"/>
      <c r="D134" s="29"/>
      <c r="E134" s="29"/>
      <c r="F134" s="61"/>
      <c r="G134" s="29"/>
      <c r="H134" s="29"/>
      <c r="I134" s="29"/>
      <c r="J134" s="29"/>
      <c r="K134" s="15"/>
      <c r="L134" s="29"/>
      <c r="M134" s="29"/>
      <c r="N134" s="334"/>
      <c r="O134" s="334"/>
      <c r="P134" s="29"/>
      <c r="Q134" s="29"/>
      <c r="R134" s="29"/>
      <c r="S134" s="29"/>
      <c r="T134" s="29"/>
      <c r="U134" s="29"/>
      <c r="V134" s="29"/>
      <c r="W134" s="29"/>
      <c r="X134" s="29"/>
    </row>
    <row r="135" spans="1:24" ht="14.25" customHeight="1" x14ac:dyDescent="0.2">
      <c r="A135" s="29"/>
      <c r="B135" s="29"/>
      <c r="C135" s="29"/>
      <c r="D135" s="29"/>
      <c r="E135" s="29"/>
      <c r="F135" s="61"/>
      <c r="G135" s="29"/>
      <c r="H135" s="29"/>
      <c r="I135" s="29"/>
      <c r="J135" s="29"/>
      <c r="K135" s="15"/>
      <c r="L135" s="29"/>
      <c r="M135" s="29"/>
      <c r="N135" s="334"/>
      <c r="O135" s="334"/>
      <c r="P135" s="29"/>
      <c r="Q135" s="29"/>
      <c r="R135" s="29"/>
      <c r="S135" s="29"/>
      <c r="T135" s="29"/>
      <c r="U135" s="29"/>
      <c r="V135" s="29"/>
      <c r="W135" s="29"/>
      <c r="X135" s="29"/>
    </row>
    <row r="136" spans="1:24" ht="14.25" customHeight="1" x14ac:dyDescent="0.2">
      <c r="A136" s="29"/>
      <c r="B136" s="29"/>
      <c r="C136" s="29"/>
      <c r="D136" s="29"/>
      <c r="E136" s="29"/>
      <c r="F136" s="61"/>
      <c r="G136" s="29"/>
      <c r="H136" s="29"/>
      <c r="I136" s="29"/>
      <c r="J136" s="29"/>
      <c r="K136" s="15"/>
      <c r="L136" s="29"/>
      <c r="M136" s="29"/>
      <c r="N136" s="334"/>
      <c r="O136" s="334"/>
      <c r="P136" s="29"/>
      <c r="Q136" s="29"/>
      <c r="R136" s="29"/>
      <c r="S136" s="29"/>
      <c r="T136" s="29"/>
      <c r="U136" s="29"/>
      <c r="V136" s="29"/>
      <c r="W136" s="29"/>
      <c r="X136" s="29"/>
    </row>
    <row r="137" spans="1:24" ht="14.25" customHeight="1" x14ac:dyDescent="0.2">
      <c r="A137" s="29"/>
      <c r="B137" s="29"/>
      <c r="C137" s="29"/>
      <c r="D137" s="29"/>
      <c r="E137" s="29"/>
      <c r="F137" s="61"/>
      <c r="G137" s="29"/>
      <c r="H137" s="29"/>
      <c r="I137" s="29"/>
      <c r="J137" s="29"/>
      <c r="K137" s="15"/>
      <c r="L137" s="29"/>
      <c r="M137" s="29"/>
      <c r="N137" s="334"/>
      <c r="O137" s="334"/>
      <c r="P137" s="29"/>
      <c r="Q137" s="29"/>
      <c r="R137" s="29"/>
      <c r="S137" s="29"/>
      <c r="T137" s="29"/>
      <c r="U137" s="29"/>
      <c r="V137" s="29"/>
      <c r="W137" s="29"/>
      <c r="X137" s="29"/>
    </row>
    <row r="138" spans="1:24" ht="14.25" customHeight="1" x14ac:dyDescent="0.2">
      <c r="A138" s="29"/>
      <c r="B138" s="29"/>
      <c r="C138" s="29"/>
      <c r="D138" s="29"/>
      <c r="E138" s="29"/>
      <c r="F138" s="61"/>
      <c r="G138" s="29"/>
      <c r="H138" s="29"/>
      <c r="I138" s="29"/>
      <c r="J138" s="29"/>
      <c r="K138" s="15"/>
      <c r="L138" s="29"/>
      <c r="M138" s="29"/>
      <c r="N138" s="334"/>
      <c r="O138" s="334"/>
      <c r="P138" s="29"/>
      <c r="Q138" s="29"/>
      <c r="R138" s="29"/>
      <c r="S138" s="29"/>
      <c r="T138" s="29"/>
      <c r="U138" s="29"/>
      <c r="V138" s="29"/>
      <c r="W138" s="29"/>
      <c r="X138" s="29"/>
    </row>
    <row r="139" spans="1:24" ht="14.25" customHeight="1" x14ac:dyDescent="0.2">
      <c r="A139" s="29"/>
      <c r="B139" s="29"/>
      <c r="C139" s="29"/>
      <c r="D139" s="29"/>
      <c r="E139" s="29"/>
      <c r="F139" s="61"/>
      <c r="G139" s="29"/>
      <c r="H139" s="29"/>
      <c r="I139" s="29"/>
      <c r="J139" s="29"/>
      <c r="K139" s="15"/>
      <c r="L139" s="29"/>
      <c r="M139" s="29"/>
      <c r="N139" s="334"/>
      <c r="O139" s="334"/>
      <c r="P139" s="29"/>
      <c r="Q139" s="29"/>
      <c r="R139" s="29"/>
      <c r="S139" s="29"/>
      <c r="T139" s="29"/>
      <c r="U139" s="29"/>
      <c r="V139" s="29"/>
      <c r="W139" s="29"/>
      <c r="X139" s="29"/>
    </row>
    <row r="140" spans="1:24" ht="14.25" customHeight="1" x14ac:dyDescent="0.2">
      <c r="A140" s="29"/>
      <c r="B140" s="29"/>
      <c r="C140" s="29"/>
      <c r="D140" s="29"/>
      <c r="E140" s="29"/>
      <c r="F140" s="61"/>
      <c r="G140" s="29"/>
      <c r="H140" s="29"/>
      <c r="I140" s="29"/>
      <c r="J140" s="29"/>
      <c r="K140" s="15"/>
      <c r="L140" s="29"/>
      <c r="M140" s="29"/>
      <c r="N140" s="334"/>
      <c r="O140" s="334"/>
      <c r="P140" s="29"/>
      <c r="Q140" s="29"/>
      <c r="R140" s="29"/>
      <c r="S140" s="29"/>
      <c r="T140" s="29"/>
      <c r="U140" s="29"/>
      <c r="V140" s="29"/>
      <c r="W140" s="29"/>
      <c r="X140" s="29"/>
    </row>
    <row r="141" spans="1:24" ht="14.25" customHeight="1" x14ac:dyDescent="0.2">
      <c r="A141" s="29"/>
      <c r="B141" s="29"/>
      <c r="C141" s="29"/>
      <c r="D141" s="29"/>
      <c r="E141" s="29"/>
      <c r="F141" s="61"/>
      <c r="G141" s="29"/>
      <c r="H141" s="29"/>
      <c r="I141" s="29"/>
      <c r="J141" s="29"/>
      <c r="K141" s="15"/>
      <c r="L141" s="29"/>
      <c r="M141" s="29"/>
      <c r="N141" s="334"/>
      <c r="O141" s="334"/>
      <c r="P141" s="29"/>
      <c r="Q141" s="29"/>
      <c r="R141" s="29"/>
      <c r="S141" s="29"/>
      <c r="T141" s="29"/>
      <c r="U141" s="29"/>
      <c r="V141" s="29"/>
      <c r="W141" s="29"/>
      <c r="X141" s="29"/>
    </row>
    <row r="142" spans="1:24" ht="14.25" customHeight="1" x14ac:dyDescent="0.2">
      <c r="A142" s="29"/>
      <c r="B142" s="29"/>
      <c r="C142" s="29"/>
      <c r="D142" s="29"/>
      <c r="E142" s="29"/>
      <c r="F142" s="61"/>
      <c r="G142" s="29"/>
      <c r="H142" s="29"/>
      <c r="I142" s="29"/>
      <c r="J142" s="29"/>
      <c r="K142" s="15"/>
      <c r="L142" s="29"/>
      <c r="M142" s="29"/>
      <c r="N142" s="334"/>
      <c r="O142" s="334"/>
      <c r="P142" s="29"/>
      <c r="Q142" s="29"/>
      <c r="R142" s="29"/>
      <c r="S142" s="29"/>
      <c r="T142" s="29"/>
      <c r="U142" s="29"/>
      <c r="V142" s="29"/>
      <c r="W142" s="29"/>
      <c r="X142" s="29"/>
    </row>
    <row r="143" spans="1:24" ht="14.25" customHeight="1" x14ac:dyDescent="0.2">
      <c r="A143" s="29"/>
      <c r="B143" s="29"/>
      <c r="C143" s="29"/>
      <c r="D143" s="29"/>
      <c r="E143" s="29"/>
      <c r="F143" s="61"/>
      <c r="G143" s="29"/>
      <c r="H143" s="29"/>
      <c r="I143" s="29"/>
      <c r="J143" s="29"/>
      <c r="K143" s="15"/>
      <c r="L143" s="29"/>
      <c r="M143" s="29"/>
      <c r="N143" s="334"/>
      <c r="O143" s="334"/>
      <c r="P143" s="29"/>
      <c r="Q143" s="29"/>
      <c r="R143" s="29"/>
      <c r="S143" s="29"/>
      <c r="T143" s="29"/>
      <c r="U143" s="29"/>
      <c r="V143" s="29"/>
      <c r="W143" s="29"/>
      <c r="X143" s="29"/>
    </row>
    <row r="144" spans="1:24" ht="14.25" customHeight="1" x14ac:dyDescent="0.2">
      <c r="A144" s="29"/>
      <c r="B144" s="29"/>
      <c r="C144" s="29"/>
      <c r="D144" s="29"/>
      <c r="E144" s="29"/>
      <c r="F144" s="61"/>
      <c r="G144" s="29"/>
      <c r="H144" s="29"/>
      <c r="I144" s="29"/>
      <c r="J144" s="29"/>
      <c r="K144" s="15"/>
      <c r="L144" s="29"/>
      <c r="M144" s="29"/>
      <c r="N144" s="334"/>
      <c r="O144" s="334"/>
      <c r="P144" s="29"/>
      <c r="Q144" s="29"/>
      <c r="R144" s="29"/>
      <c r="S144" s="29"/>
      <c r="T144" s="29"/>
      <c r="U144" s="29"/>
      <c r="V144" s="29"/>
      <c r="W144" s="29"/>
      <c r="X144" s="29"/>
    </row>
    <row r="145" spans="1:24" ht="14.25" customHeight="1" x14ac:dyDescent="0.2">
      <c r="A145" s="29"/>
      <c r="B145" s="29"/>
      <c r="C145" s="29"/>
      <c r="D145" s="29"/>
      <c r="E145" s="29"/>
      <c r="F145" s="61"/>
      <c r="G145" s="29"/>
      <c r="H145" s="29"/>
      <c r="I145" s="29"/>
      <c r="J145" s="29"/>
      <c r="K145" s="15"/>
      <c r="L145" s="29"/>
      <c r="M145" s="29"/>
      <c r="N145" s="334"/>
      <c r="O145" s="334"/>
      <c r="P145" s="29"/>
      <c r="Q145" s="29"/>
      <c r="R145" s="29"/>
      <c r="S145" s="29"/>
      <c r="T145" s="29"/>
      <c r="U145" s="29"/>
      <c r="V145" s="29"/>
      <c r="W145" s="29"/>
      <c r="X145" s="29"/>
    </row>
    <row r="146" spans="1:24" ht="14.25" customHeight="1" x14ac:dyDescent="0.2">
      <c r="A146" s="29"/>
      <c r="B146" s="29"/>
      <c r="C146" s="29"/>
      <c r="D146" s="29"/>
      <c r="E146" s="29"/>
      <c r="F146" s="61"/>
      <c r="G146" s="29"/>
      <c r="H146" s="29"/>
      <c r="I146" s="29"/>
      <c r="J146" s="29"/>
      <c r="K146" s="15"/>
      <c r="L146" s="29"/>
      <c r="M146" s="29"/>
      <c r="N146" s="334"/>
      <c r="O146" s="334"/>
      <c r="P146" s="29"/>
      <c r="Q146" s="29"/>
      <c r="R146" s="29"/>
      <c r="S146" s="29"/>
      <c r="T146" s="29"/>
      <c r="U146" s="29"/>
      <c r="V146" s="29"/>
      <c r="W146" s="29"/>
      <c r="X146" s="29"/>
    </row>
    <row r="147" spans="1:24" ht="14.25" customHeight="1" x14ac:dyDescent="0.2">
      <c r="A147" s="29"/>
      <c r="B147" s="29"/>
      <c r="C147" s="29"/>
      <c r="D147" s="29"/>
      <c r="E147" s="29"/>
      <c r="F147" s="61"/>
      <c r="G147" s="29"/>
      <c r="H147" s="29"/>
      <c r="I147" s="29"/>
      <c r="J147" s="29"/>
      <c r="K147" s="15"/>
      <c r="L147" s="29"/>
      <c r="M147" s="29"/>
      <c r="N147" s="334"/>
      <c r="O147" s="334"/>
      <c r="P147" s="29"/>
      <c r="Q147" s="29"/>
      <c r="R147" s="29"/>
      <c r="S147" s="29"/>
      <c r="T147" s="29"/>
      <c r="U147" s="29"/>
      <c r="V147" s="29"/>
      <c r="W147" s="29"/>
      <c r="X147" s="29"/>
    </row>
    <row r="148" spans="1:24" ht="14.25" customHeight="1" x14ac:dyDescent="0.2">
      <c r="A148" s="29"/>
      <c r="B148" s="29"/>
      <c r="C148" s="29"/>
      <c r="D148" s="29"/>
      <c r="E148" s="29"/>
      <c r="F148" s="61"/>
      <c r="G148" s="29"/>
      <c r="H148" s="29"/>
      <c r="I148" s="29"/>
      <c r="J148" s="29"/>
      <c r="K148" s="15"/>
      <c r="L148" s="29"/>
      <c r="M148" s="29"/>
      <c r="N148" s="334"/>
      <c r="O148" s="334"/>
      <c r="P148" s="29"/>
      <c r="Q148" s="29"/>
      <c r="R148" s="29"/>
      <c r="S148" s="29"/>
      <c r="T148" s="29"/>
      <c r="U148" s="29"/>
      <c r="V148" s="29"/>
      <c r="W148" s="29"/>
      <c r="X148" s="29"/>
    </row>
    <row r="149" spans="1:24" ht="14.25" customHeight="1" x14ac:dyDescent="0.2">
      <c r="A149" s="29"/>
      <c r="B149" s="29"/>
      <c r="C149" s="29"/>
      <c r="D149" s="29"/>
      <c r="E149" s="29"/>
      <c r="F149" s="61"/>
      <c r="G149" s="29"/>
      <c r="H149" s="29"/>
      <c r="I149" s="29"/>
      <c r="J149" s="29"/>
      <c r="K149" s="15"/>
      <c r="L149" s="29"/>
      <c r="M149" s="29"/>
      <c r="N149" s="334"/>
      <c r="O149" s="334"/>
      <c r="P149" s="29"/>
      <c r="Q149" s="29"/>
      <c r="R149" s="29"/>
      <c r="S149" s="29"/>
      <c r="T149" s="29"/>
      <c r="U149" s="29"/>
      <c r="V149" s="29"/>
      <c r="W149" s="29"/>
      <c r="X149" s="29"/>
    </row>
    <row r="150" spans="1:24" ht="14.25" customHeight="1" x14ac:dyDescent="0.2">
      <c r="A150" s="29"/>
      <c r="B150" s="29"/>
      <c r="C150" s="29"/>
      <c r="D150" s="29"/>
      <c r="E150" s="29"/>
      <c r="F150" s="61"/>
      <c r="G150" s="29"/>
      <c r="H150" s="29"/>
      <c r="I150" s="29"/>
      <c r="J150" s="29"/>
      <c r="K150" s="15"/>
      <c r="L150" s="29"/>
      <c r="M150" s="29"/>
      <c r="N150" s="334"/>
      <c r="O150" s="334"/>
      <c r="P150" s="29"/>
      <c r="Q150" s="29"/>
      <c r="R150" s="29"/>
      <c r="S150" s="29"/>
      <c r="T150" s="29"/>
      <c r="U150" s="29"/>
      <c r="V150" s="29"/>
      <c r="W150" s="29"/>
      <c r="X150" s="29"/>
    </row>
    <row r="151" spans="1:24" ht="14.25" customHeight="1" x14ac:dyDescent="0.2">
      <c r="A151" s="29"/>
      <c r="B151" s="29"/>
      <c r="C151" s="29"/>
      <c r="D151" s="29"/>
      <c r="E151" s="29"/>
      <c r="F151" s="61"/>
      <c r="G151" s="29"/>
      <c r="H151" s="29"/>
      <c r="I151" s="29"/>
      <c r="J151" s="29"/>
      <c r="K151" s="15"/>
      <c r="L151" s="29"/>
      <c r="M151" s="29"/>
      <c r="N151" s="334"/>
      <c r="O151" s="334"/>
      <c r="P151" s="29"/>
      <c r="Q151" s="29"/>
      <c r="R151" s="29"/>
      <c r="S151" s="29"/>
      <c r="T151" s="29"/>
      <c r="U151" s="29"/>
      <c r="V151" s="29"/>
      <c r="W151" s="29"/>
      <c r="X151" s="29"/>
    </row>
    <row r="152" spans="1:24" ht="14.25" customHeight="1" x14ac:dyDescent="0.2">
      <c r="A152" s="29"/>
      <c r="B152" s="29"/>
      <c r="C152" s="29"/>
      <c r="D152" s="29"/>
      <c r="E152" s="29"/>
      <c r="F152" s="61"/>
      <c r="G152" s="29"/>
      <c r="H152" s="29"/>
      <c r="I152" s="29"/>
      <c r="J152" s="29"/>
      <c r="K152" s="15"/>
      <c r="L152" s="29"/>
      <c r="M152" s="29"/>
      <c r="N152" s="334"/>
      <c r="O152" s="334"/>
      <c r="P152" s="29"/>
      <c r="Q152" s="29"/>
      <c r="R152" s="29"/>
      <c r="S152" s="29"/>
      <c r="T152" s="29"/>
      <c r="U152" s="29"/>
      <c r="V152" s="29"/>
      <c r="W152" s="29"/>
      <c r="X152" s="29"/>
    </row>
    <row r="153" spans="1:24" ht="14.25" customHeight="1" x14ac:dyDescent="0.2">
      <c r="A153" s="29"/>
      <c r="B153" s="29"/>
      <c r="C153" s="29"/>
      <c r="D153" s="29"/>
      <c r="E153" s="29"/>
      <c r="F153" s="61"/>
      <c r="G153" s="29"/>
      <c r="H153" s="29"/>
      <c r="I153" s="29"/>
      <c r="J153" s="29"/>
      <c r="K153" s="15"/>
      <c r="L153" s="29"/>
      <c r="M153" s="29"/>
      <c r="N153" s="334"/>
      <c r="O153" s="334"/>
      <c r="P153" s="29"/>
      <c r="Q153" s="29"/>
      <c r="R153" s="29"/>
      <c r="S153" s="29"/>
      <c r="T153" s="29"/>
      <c r="U153" s="29"/>
      <c r="V153" s="29"/>
      <c r="W153" s="29"/>
      <c r="X153" s="29"/>
    </row>
    <row r="154" spans="1:24" ht="14.25" customHeight="1" x14ac:dyDescent="0.2">
      <c r="A154" s="29"/>
      <c r="B154" s="29"/>
      <c r="C154" s="29"/>
      <c r="D154" s="29"/>
      <c r="E154" s="29"/>
      <c r="F154" s="61"/>
      <c r="G154" s="29"/>
      <c r="H154" s="29"/>
      <c r="I154" s="29"/>
      <c r="J154" s="29"/>
      <c r="K154" s="15"/>
      <c r="L154" s="29"/>
      <c r="M154" s="29"/>
      <c r="N154" s="334"/>
      <c r="O154" s="334"/>
      <c r="P154" s="29"/>
      <c r="Q154" s="29"/>
      <c r="R154" s="29"/>
      <c r="S154" s="29"/>
      <c r="T154" s="29"/>
      <c r="U154" s="29"/>
      <c r="V154" s="29"/>
      <c r="W154" s="29"/>
      <c r="X154" s="29"/>
    </row>
    <row r="155" spans="1:24" ht="14.25" customHeight="1" x14ac:dyDescent="0.2">
      <c r="A155" s="29"/>
      <c r="B155" s="29"/>
      <c r="C155" s="29"/>
      <c r="D155" s="29"/>
      <c r="E155" s="29"/>
      <c r="F155" s="61"/>
      <c r="G155" s="29"/>
      <c r="H155" s="29"/>
      <c r="I155" s="29"/>
      <c r="J155" s="29"/>
      <c r="K155" s="15"/>
      <c r="L155" s="29"/>
      <c r="M155" s="29"/>
      <c r="N155" s="334"/>
      <c r="O155" s="334"/>
      <c r="P155" s="29"/>
      <c r="Q155" s="29"/>
      <c r="R155" s="29"/>
      <c r="S155" s="29"/>
      <c r="T155" s="29"/>
      <c r="U155" s="29"/>
      <c r="V155" s="29"/>
      <c r="W155" s="29"/>
      <c r="X155" s="29"/>
    </row>
    <row r="156" spans="1:24" ht="14.25" customHeight="1" x14ac:dyDescent="0.2">
      <c r="A156" s="29"/>
      <c r="B156" s="29"/>
      <c r="C156" s="29"/>
      <c r="D156" s="29"/>
      <c r="E156" s="29"/>
      <c r="F156" s="61"/>
      <c r="G156" s="29"/>
      <c r="H156" s="29"/>
      <c r="I156" s="29"/>
      <c r="J156" s="29"/>
      <c r="K156" s="15"/>
      <c r="L156" s="29"/>
      <c r="M156" s="29"/>
      <c r="N156" s="334"/>
      <c r="O156" s="334"/>
      <c r="P156" s="29"/>
      <c r="Q156" s="29"/>
      <c r="R156" s="29"/>
      <c r="S156" s="29"/>
      <c r="T156" s="29"/>
      <c r="U156" s="29"/>
      <c r="V156" s="29"/>
      <c r="W156" s="29"/>
      <c r="X156" s="29"/>
    </row>
    <row r="157" spans="1:24" ht="14.25" customHeight="1" x14ac:dyDescent="0.2">
      <c r="A157" s="29"/>
      <c r="B157" s="29"/>
      <c r="C157" s="29"/>
      <c r="D157" s="29"/>
      <c r="E157" s="29"/>
      <c r="F157" s="61"/>
      <c r="G157" s="29"/>
      <c r="H157" s="29"/>
      <c r="I157" s="29"/>
      <c r="J157" s="29"/>
      <c r="K157" s="15"/>
      <c r="L157" s="29"/>
      <c r="M157" s="29"/>
      <c r="N157" s="334"/>
      <c r="O157" s="334"/>
      <c r="P157" s="29"/>
      <c r="Q157" s="29"/>
      <c r="R157" s="29"/>
      <c r="S157" s="29"/>
      <c r="T157" s="29"/>
      <c r="U157" s="29"/>
      <c r="V157" s="29"/>
      <c r="W157" s="29"/>
      <c r="X157" s="29"/>
    </row>
    <row r="158" spans="1:24" ht="14.25" customHeight="1" x14ac:dyDescent="0.2">
      <c r="A158" s="29"/>
      <c r="B158" s="29"/>
      <c r="C158" s="29"/>
      <c r="D158" s="29"/>
      <c r="E158" s="29"/>
      <c r="F158" s="61"/>
      <c r="G158" s="29"/>
      <c r="H158" s="29"/>
      <c r="I158" s="29"/>
      <c r="J158" s="29"/>
      <c r="K158" s="15"/>
      <c r="L158" s="29"/>
      <c r="M158" s="29"/>
      <c r="N158" s="334"/>
      <c r="O158" s="334"/>
      <c r="P158" s="29"/>
      <c r="Q158" s="29"/>
      <c r="R158" s="29"/>
      <c r="S158" s="29"/>
      <c r="T158" s="29"/>
      <c r="U158" s="29"/>
      <c r="V158" s="29"/>
      <c r="W158" s="29"/>
      <c r="X158" s="29"/>
    </row>
    <row r="159" spans="1:24" ht="14.25" customHeight="1" x14ac:dyDescent="0.2">
      <c r="A159" s="29"/>
      <c r="B159" s="29"/>
      <c r="C159" s="29"/>
      <c r="D159" s="29"/>
      <c r="E159" s="29"/>
      <c r="F159" s="61"/>
      <c r="G159" s="29"/>
      <c r="H159" s="29"/>
      <c r="I159" s="29"/>
      <c r="J159" s="29"/>
      <c r="K159" s="15"/>
      <c r="L159" s="29"/>
      <c r="M159" s="29"/>
      <c r="N159" s="334"/>
      <c r="O159" s="334"/>
      <c r="P159" s="29"/>
      <c r="Q159" s="29"/>
      <c r="R159" s="29"/>
      <c r="S159" s="29"/>
      <c r="T159" s="29"/>
      <c r="U159" s="29"/>
      <c r="V159" s="29"/>
      <c r="W159" s="29"/>
      <c r="X159" s="29"/>
    </row>
    <row r="160" spans="1:24" ht="14.25" customHeight="1" x14ac:dyDescent="0.2">
      <c r="A160" s="29"/>
      <c r="B160" s="29"/>
      <c r="C160" s="29"/>
      <c r="D160" s="29"/>
      <c r="E160" s="29"/>
      <c r="F160" s="61"/>
      <c r="G160" s="29"/>
      <c r="H160" s="29"/>
      <c r="I160" s="29"/>
      <c r="J160" s="29"/>
      <c r="K160" s="15"/>
      <c r="L160" s="29"/>
      <c r="M160" s="29"/>
      <c r="N160" s="334"/>
      <c r="O160" s="334"/>
      <c r="P160" s="29"/>
      <c r="Q160" s="29"/>
      <c r="R160" s="29"/>
      <c r="S160" s="29"/>
      <c r="T160" s="29"/>
      <c r="U160" s="29"/>
      <c r="V160" s="29"/>
      <c r="W160" s="29"/>
      <c r="X160" s="29"/>
    </row>
    <row r="161" spans="1:24" ht="14.25" customHeight="1" x14ac:dyDescent="0.2">
      <c r="A161" s="29"/>
      <c r="B161" s="29"/>
      <c r="C161" s="29"/>
      <c r="D161" s="29"/>
      <c r="E161" s="29"/>
      <c r="F161" s="61"/>
      <c r="G161" s="29"/>
      <c r="H161" s="29"/>
      <c r="I161" s="29"/>
      <c r="J161" s="29"/>
      <c r="K161" s="15"/>
      <c r="L161" s="29"/>
      <c r="M161" s="29"/>
      <c r="N161" s="334"/>
      <c r="O161" s="334"/>
      <c r="P161" s="29"/>
      <c r="Q161" s="29"/>
      <c r="R161" s="29"/>
      <c r="S161" s="29"/>
      <c r="T161" s="29"/>
      <c r="U161" s="29"/>
      <c r="V161" s="29"/>
      <c r="W161" s="29"/>
      <c r="X161" s="29"/>
    </row>
    <row r="162" spans="1:24" ht="14.25" customHeight="1" x14ac:dyDescent="0.2">
      <c r="A162" s="29"/>
      <c r="B162" s="29"/>
      <c r="C162" s="29"/>
      <c r="D162" s="29"/>
      <c r="E162" s="29"/>
      <c r="F162" s="61"/>
      <c r="G162" s="29"/>
      <c r="H162" s="29"/>
      <c r="I162" s="29"/>
      <c r="J162" s="29"/>
      <c r="K162" s="15"/>
      <c r="L162" s="29"/>
      <c r="M162" s="29"/>
      <c r="N162" s="334"/>
      <c r="O162" s="334"/>
      <c r="P162" s="29"/>
      <c r="Q162" s="29"/>
      <c r="R162" s="29"/>
      <c r="S162" s="29"/>
      <c r="T162" s="29"/>
      <c r="U162" s="29"/>
      <c r="V162" s="29"/>
      <c r="W162" s="29"/>
      <c r="X162" s="29"/>
    </row>
    <row r="163" spans="1:24" ht="14.25" customHeight="1" x14ac:dyDescent="0.2">
      <c r="A163" s="29"/>
      <c r="B163" s="29"/>
      <c r="C163" s="29"/>
      <c r="D163" s="29"/>
      <c r="E163" s="29"/>
      <c r="F163" s="61"/>
      <c r="G163" s="29"/>
      <c r="H163" s="29"/>
      <c r="I163" s="29"/>
      <c r="J163" s="29"/>
      <c r="K163" s="15"/>
      <c r="L163" s="29"/>
      <c r="M163" s="29"/>
      <c r="N163" s="334"/>
      <c r="O163" s="334"/>
      <c r="P163" s="29"/>
      <c r="Q163" s="29"/>
      <c r="R163" s="29"/>
      <c r="S163" s="29"/>
      <c r="T163" s="29"/>
      <c r="U163" s="29"/>
      <c r="V163" s="29"/>
      <c r="W163" s="29"/>
      <c r="X163" s="29"/>
    </row>
    <row r="164" spans="1:24" ht="14.25" customHeight="1" x14ac:dyDescent="0.2">
      <c r="A164" s="29"/>
      <c r="B164" s="29"/>
      <c r="C164" s="29"/>
      <c r="D164" s="29"/>
      <c r="E164" s="29"/>
      <c r="F164" s="61"/>
      <c r="G164" s="29"/>
      <c r="H164" s="29"/>
      <c r="I164" s="29"/>
      <c r="J164" s="29"/>
      <c r="K164" s="15"/>
      <c r="L164" s="29"/>
      <c r="M164" s="29"/>
      <c r="N164" s="334"/>
      <c r="O164" s="334"/>
      <c r="P164" s="29"/>
      <c r="Q164" s="29"/>
      <c r="R164" s="29"/>
      <c r="S164" s="29"/>
      <c r="T164" s="29"/>
      <c r="U164" s="29"/>
      <c r="V164" s="29"/>
      <c r="W164" s="29"/>
      <c r="X164" s="29"/>
    </row>
    <row r="165" spans="1:24" ht="14.25" customHeight="1" x14ac:dyDescent="0.2">
      <c r="A165" s="29"/>
      <c r="B165" s="29"/>
      <c r="C165" s="29"/>
      <c r="D165" s="29"/>
      <c r="E165" s="29"/>
      <c r="F165" s="61"/>
      <c r="G165" s="29"/>
      <c r="H165" s="29"/>
      <c r="I165" s="29"/>
      <c r="J165" s="29"/>
      <c r="K165" s="15"/>
      <c r="L165" s="29"/>
      <c r="M165" s="29"/>
      <c r="N165" s="334"/>
      <c r="O165" s="334"/>
      <c r="P165" s="29"/>
      <c r="Q165" s="29"/>
      <c r="R165" s="29"/>
      <c r="S165" s="29"/>
      <c r="T165" s="29"/>
      <c r="U165" s="29"/>
      <c r="V165" s="29"/>
      <c r="W165" s="29"/>
      <c r="X165" s="29"/>
    </row>
    <row r="166" spans="1:24" ht="14.25" customHeight="1" x14ac:dyDescent="0.2">
      <c r="A166" s="29"/>
      <c r="B166" s="29"/>
      <c r="C166" s="29"/>
      <c r="D166" s="29"/>
      <c r="E166" s="29"/>
      <c r="F166" s="61"/>
      <c r="G166" s="29"/>
      <c r="H166" s="29"/>
      <c r="I166" s="29"/>
      <c r="J166" s="29"/>
      <c r="K166" s="15"/>
      <c r="L166" s="29"/>
      <c r="M166" s="29"/>
      <c r="N166" s="334"/>
      <c r="O166" s="334"/>
      <c r="P166" s="29"/>
      <c r="Q166" s="29"/>
      <c r="R166" s="29"/>
      <c r="S166" s="29"/>
      <c r="T166" s="29"/>
      <c r="U166" s="29"/>
      <c r="V166" s="29"/>
      <c r="W166" s="29"/>
      <c r="X166" s="29"/>
    </row>
    <row r="167" spans="1:24" ht="14.25" customHeight="1" x14ac:dyDescent="0.2">
      <c r="A167" s="29"/>
      <c r="B167" s="29"/>
      <c r="C167" s="29"/>
      <c r="D167" s="29"/>
      <c r="E167" s="29"/>
      <c r="F167" s="61"/>
      <c r="G167" s="29"/>
      <c r="H167" s="29"/>
      <c r="I167" s="29"/>
      <c r="J167" s="29"/>
      <c r="K167" s="15"/>
      <c r="L167" s="29"/>
      <c r="M167" s="29"/>
      <c r="N167" s="334"/>
      <c r="O167" s="334"/>
      <c r="P167" s="29"/>
      <c r="Q167" s="29"/>
      <c r="R167" s="29"/>
      <c r="S167" s="29"/>
      <c r="T167" s="29"/>
      <c r="U167" s="29"/>
      <c r="V167" s="29"/>
      <c r="W167" s="29"/>
      <c r="X167" s="29"/>
    </row>
    <row r="168" spans="1:24" ht="14.25" customHeight="1" x14ac:dyDescent="0.2">
      <c r="A168" s="29"/>
      <c r="B168" s="29"/>
      <c r="C168" s="29"/>
      <c r="D168" s="29"/>
      <c r="E168" s="29"/>
      <c r="F168" s="61"/>
      <c r="G168" s="29"/>
      <c r="H168" s="29"/>
      <c r="I168" s="29"/>
      <c r="J168" s="29"/>
      <c r="K168" s="15"/>
      <c r="L168" s="29"/>
      <c r="M168" s="29"/>
      <c r="N168" s="334"/>
      <c r="O168" s="334"/>
      <c r="P168" s="29"/>
      <c r="Q168" s="29"/>
      <c r="R168" s="29"/>
      <c r="S168" s="29"/>
      <c r="T168" s="29"/>
      <c r="U168" s="29"/>
      <c r="V168" s="29"/>
      <c r="W168" s="29"/>
      <c r="X168" s="29"/>
    </row>
    <row r="169" spans="1:24" ht="14.25" customHeight="1" x14ac:dyDescent="0.2">
      <c r="A169" s="29"/>
      <c r="B169" s="29"/>
      <c r="C169" s="29"/>
      <c r="D169" s="29"/>
      <c r="E169" s="29"/>
      <c r="F169" s="61"/>
      <c r="G169" s="29"/>
      <c r="H169" s="29"/>
      <c r="I169" s="29"/>
      <c r="J169" s="29"/>
      <c r="K169" s="15"/>
      <c r="L169" s="29"/>
      <c r="M169" s="29"/>
      <c r="N169" s="334"/>
      <c r="O169" s="334"/>
      <c r="P169" s="29"/>
      <c r="Q169" s="29"/>
      <c r="R169" s="29"/>
      <c r="S169" s="29"/>
      <c r="T169" s="29"/>
      <c r="U169" s="29"/>
      <c r="V169" s="29"/>
      <c r="W169" s="29"/>
      <c r="X169" s="29"/>
    </row>
    <row r="170" spans="1:24" ht="14.25" customHeight="1" x14ac:dyDescent="0.2">
      <c r="A170" s="29"/>
      <c r="B170" s="29"/>
      <c r="C170" s="29"/>
      <c r="D170" s="29"/>
      <c r="E170" s="29"/>
      <c r="F170" s="61"/>
      <c r="G170" s="29"/>
      <c r="H170" s="29"/>
      <c r="I170" s="29"/>
      <c r="J170" s="29"/>
      <c r="K170" s="15"/>
      <c r="L170" s="29"/>
      <c r="M170" s="29"/>
      <c r="N170" s="334"/>
      <c r="O170" s="334"/>
      <c r="P170" s="29"/>
      <c r="Q170" s="29"/>
      <c r="R170" s="29"/>
      <c r="S170" s="29"/>
      <c r="T170" s="29"/>
      <c r="U170" s="29"/>
      <c r="V170" s="29"/>
      <c r="W170" s="29"/>
      <c r="X170" s="29"/>
    </row>
    <row r="171" spans="1:24" ht="14.25" customHeight="1" x14ac:dyDescent="0.2">
      <c r="A171" s="29"/>
      <c r="B171" s="29"/>
      <c r="C171" s="29"/>
      <c r="D171" s="29"/>
      <c r="E171" s="29"/>
      <c r="F171" s="61"/>
      <c r="G171" s="29"/>
      <c r="H171" s="29"/>
      <c r="I171" s="29"/>
      <c r="J171" s="29"/>
      <c r="K171" s="15"/>
      <c r="L171" s="29"/>
      <c r="M171" s="29"/>
      <c r="N171" s="334"/>
      <c r="O171" s="334"/>
      <c r="P171" s="29"/>
      <c r="Q171" s="29"/>
      <c r="R171" s="29"/>
      <c r="S171" s="29"/>
      <c r="T171" s="29"/>
      <c r="U171" s="29"/>
      <c r="V171" s="29"/>
      <c r="W171" s="29"/>
      <c r="X171" s="29"/>
    </row>
    <row r="172" spans="1:24" ht="14.25" customHeight="1" x14ac:dyDescent="0.2">
      <c r="A172" s="29"/>
      <c r="B172" s="29"/>
      <c r="C172" s="29"/>
      <c r="D172" s="29"/>
      <c r="E172" s="29"/>
      <c r="F172" s="61"/>
      <c r="G172" s="29"/>
      <c r="H172" s="29"/>
      <c r="I172" s="29"/>
      <c r="J172" s="29"/>
      <c r="K172" s="15"/>
      <c r="L172" s="29"/>
      <c r="M172" s="29"/>
      <c r="N172" s="334"/>
      <c r="O172" s="334"/>
      <c r="P172" s="29"/>
      <c r="Q172" s="29"/>
      <c r="R172" s="29"/>
      <c r="S172" s="29"/>
      <c r="T172" s="29"/>
      <c r="U172" s="29"/>
      <c r="V172" s="29"/>
      <c r="W172" s="29"/>
      <c r="X172" s="29"/>
    </row>
    <row r="173" spans="1:24" ht="14.25" customHeight="1" x14ac:dyDescent="0.2">
      <c r="A173" s="29"/>
      <c r="B173" s="29"/>
      <c r="C173" s="29"/>
      <c r="D173" s="29"/>
      <c r="E173" s="29"/>
      <c r="F173" s="61"/>
      <c r="G173" s="29"/>
      <c r="H173" s="29"/>
      <c r="I173" s="29"/>
      <c r="J173" s="29"/>
      <c r="K173" s="15"/>
      <c r="L173" s="29"/>
      <c r="M173" s="29"/>
      <c r="N173" s="334"/>
      <c r="O173" s="334"/>
      <c r="P173" s="29"/>
      <c r="Q173" s="29"/>
      <c r="R173" s="29"/>
      <c r="S173" s="29"/>
      <c r="T173" s="29"/>
      <c r="U173" s="29"/>
      <c r="V173" s="29"/>
      <c r="W173" s="29"/>
      <c r="X173" s="29"/>
    </row>
    <row r="174" spans="1:24" ht="14.25" customHeight="1" x14ac:dyDescent="0.2">
      <c r="A174" s="29"/>
      <c r="B174" s="29"/>
      <c r="C174" s="29"/>
      <c r="D174" s="29"/>
      <c r="E174" s="29"/>
      <c r="F174" s="61"/>
      <c r="G174" s="29"/>
      <c r="H174" s="29"/>
      <c r="I174" s="29"/>
      <c r="J174" s="29"/>
      <c r="K174" s="15"/>
      <c r="L174" s="29"/>
      <c r="M174" s="29"/>
      <c r="N174" s="334"/>
      <c r="O174" s="334"/>
      <c r="P174" s="29"/>
      <c r="Q174" s="29"/>
      <c r="R174" s="29"/>
      <c r="S174" s="29"/>
      <c r="T174" s="29"/>
      <c r="U174" s="29"/>
      <c r="V174" s="29"/>
      <c r="W174" s="29"/>
      <c r="X174" s="29"/>
    </row>
    <row r="175" spans="1:24" ht="14.25" customHeight="1" x14ac:dyDescent="0.2">
      <c r="A175" s="29"/>
      <c r="B175" s="29"/>
      <c r="C175" s="29"/>
      <c r="D175" s="29"/>
      <c r="E175" s="29"/>
      <c r="F175" s="61"/>
      <c r="G175" s="29"/>
      <c r="H175" s="29"/>
      <c r="I175" s="29"/>
      <c r="J175" s="29"/>
      <c r="K175" s="15"/>
      <c r="L175" s="29"/>
      <c r="M175" s="29"/>
      <c r="N175" s="334"/>
      <c r="O175" s="334"/>
      <c r="P175" s="29"/>
      <c r="Q175" s="29"/>
      <c r="R175" s="29"/>
      <c r="S175" s="29"/>
      <c r="T175" s="29"/>
      <c r="U175" s="29"/>
      <c r="V175" s="29"/>
      <c r="W175" s="29"/>
      <c r="X175" s="29"/>
    </row>
    <row r="176" spans="1:24" ht="14.25" customHeight="1" x14ac:dyDescent="0.2">
      <c r="A176" s="29"/>
      <c r="B176" s="29"/>
      <c r="C176" s="29"/>
      <c r="D176" s="29"/>
      <c r="E176" s="29"/>
      <c r="F176" s="61"/>
      <c r="G176" s="29"/>
      <c r="H176" s="29"/>
      <c r="I176" s="29"/>
      <c r="J176" s="29"/>
      <c r="K176" s="15"/>
      <c r="L176" s="29"/>
      <c r="M176" s="29"/>
      <c r="N176" s="334"/>
      <c r="O176" s="334"/>
      <c r="P176" s="29"/>
      <c r="Q176" s="29"/>
      <c r="R176" s="29"/>
      <c r="S176" s="29"/>
      <c r="T176" s="29"/>
      <c r="U176" s="29"/>
      <c r="V176" s="29"/>
      <c r="W176" s="29"/>
      <c r="X176" s="29"/>
    </row>
    <row r="177" spans="1:24" ht="14.25" customHeight="1" x14ac:dyDescent="0.2">
      <c r="A177" s="29"/>
      <c r="B177" s="29"/>
      <c r="C177" s="29"/>
      <c r="D177" s="29"/>
      <c r="E177" s="29"/>
      <c r="F177" s="61"/>
      <c r="G177" s="29"/>
      <c r="H177" s="29"/>
      <c r="I177" s="29"/>
      <c r="J177" s="29"/>
      <c r="K177" s="15"/>
      <c r="L177" s="29"/>
      <c r="M177" s="29"/>
      <c r="N177" s="334"/>
      <c r="O177" s="334"/>
      <c r="P177" s="29"/>
      <c r="Q177" s="29"/>
      <c r="R177" s="29"/>
      <c r="S177" s="29"/>
      <c r="T177" s="29"/>
      <c r="U177" s="29"/>
      <c r="V177" s="29"/>
      <c r="W177" s="29"/>
      <c r="X177" s="29"/>
    </row>
    <row r="178" spans="1:24" ht="14.25" customHeight="1" x14ac:dyDescent="0.2">
      <c r="A178" s="29"/>
      <c r="B178" s="29"/>
      <c r="C178" s="29"/>
      <c r="D178" s="29"/>
      <c r="E178" s="29"/>
      <c r="F178" s="61"/>
      <c r="G178" s="29"/>
      <c r="H178" s="29"/>
      <c r="I178" s="29"/>
      <c r="J178" s="29"/>
      <c r="K178" s="15"/>
      <c r="L178" s="29"/>
      <c r="M178" s="29"/>
      <c r="N178" s="334"/>
      <c r="O178" s="334"/>
      <c r="P178" s="29"/>
      <c r="Q178" s="29"/>
      <c r="R178" s="29"/>
      <c r="S178" s="29"/>
      <c r="T178" s="29"/>
      <c r="U178" s="29"/>
      <c r="V178" s="29"/>
      <c r="W178" s="29"/>
      <c r="X178" s="29"/>
    </row>
    <row r="179" spans="1:24" ht="14.25" customHeight="1" x14ac:dyDescent="0.2">
      <c r="A179" s="29"/>
      <c r="B179" s="29"/>
      <c r="C179" s="29"/>
      <c r="D179" s="29"/>
      <c r="E179" s="29"/>
      <c r="F179" s="61"/>
      <c r="G179" s="29"/>
      <c r="H179" s="29"/>
      <c r="I179" s="29"/>
      <c r="J179" s="29"/>
      <c r="K179" s="15"/>
      <c r="L179" s="29"/>
      <c r="M179" s="29"/>
      <c r="N179" s="334"/>
      <c r="O179" s="334"/>
      <c r="P179" s="29"/>
      <c r="Q179" s="29"/>
      <c r="R179" s="29"/>
      <c r="S179" s="29"/>
      <c r="T179" s="29"/>
      <c r="U179" s="29"/>
      <c r="V179" s="29"/>
      <c r="W179" s="29"/>
      <c r="X179" s="29"/>
    </row>
    <row r="180" spans="1:24" ht="14.25" customHeight="1" x14ac:dyDescent="0.2">
      <c r="A180" s="29"/>
      <c r="B180" s="29"/>
      <c r="C180" s="29"/>
      <c r="D180" s="29"/>
      <c r="E180" s="29"/>
      <c r="F180" s="61"/>
      <c r="G180" s="29"/>
      <c r="H180" s="29"/>
      <c r="I180" s="29"/>
      <c r="J180" s="29"/>
      <c r="K180" s="15"/>
      <c r="L180" s="29"/>
      <c r="M180" s="29"/>
      <c r="N180" s="334"/>
      <c r="O180" s="334"/>
      <c r="P180" s="29"/>
      <c r="Q180" s="29"/>
      <c r="R180" s="29"/>
      <c r="S180" s="29"/>
      <c r="T180" s="29"/>
      <c r="U180" s="29"/>
      <c r="V180" s="29"/>
      <c r="W180" s="29"/>
      <c r="X180" s="29"/>
    </row>
    <row r="181" spans="1:24" ht="14.25" customHeight="1" x14ac:dyDescent="0.2">
      <c r="A181" s="29"/>
      <c r="B181" s="29"/>
      <c r="C181" s="29"/>
      <c r="D181" s="29"/>
      <c r="E181" s="29"/>
      <c r="F181" s="61"/>
      <c r="G181" s="29"/>
      <c r="H181" s="29"/>
      <c r="I181" s="29"/>
      <c r="J181" s="29"/>
      <c r="K181" s="15"/>
      <c r="L181" s="29"/>
      <c r="M181" s="29"/>
      <c r="N181" s="334"/>
      <c r="O181" s="334"/>
      <c r="P181" s="29"/>
      <c r="Q181" s="29"/>
      <c r="R181" s="29"/>
      <c r="S181" s="29"/>
      <c r="T181" s="29"/>
      <c r="U181" s="29"/>
      <c r="V181" s="29"/>
      <c r="W181" s="29"/>
      <c r="X181" s="29"/>
    </row>
    <row r="182" spans="1:24" ht="14.25" customHeight="1" x14ac:dyDescent="0.2">
      <c r="A182" s="29"/>
      <c r="B182" s="29"/>
      <c r="C182" s="29"/>
      <c r="D182" s="29"/>
      <c r="E182" s="29"/>
      <c r="F182" s="61"/>
      <c r="G182" s="29"/>
      <c r="H182" s="29"/>
      <c r="I182" s="29"/>
      <c r="J182" s="29"/>
      <c r="K182" s="15"/>
      <c r="L182" s="29"/>
      <c r="M182" s="29"/>
      <c r="N182" s="334"/>
      <c r="O182" s="334"/>
      <c r="P182" s="29"/>
      <c r="Q182" s="29"/>
      <c r="R182" s="29"/>
      <c r="S182" s="29"/>
      <c r="T182" s="29"/>
      <c r="U182" s="29"/>
      <c r="V182" s="29"/>
      <c r="W182" s="29"/>
      <c r="X182" s="29"/>
    </row>
    <row r="183" spans="1:24" ht="14.25" customHeight="1" x14ac:dyDescent="0.2">
      <c r="A183" s="29"/>
      <c r="B183" s="29"/>
      <c r="C183" s="29"/>
      <c r="D183" s="29"/>
      <c r="E183" s="29"/>
      <c r="F183" s="61"/>
      <c r="G183" s="29"/>
      <c r="H183" s="29"/>
      <c r="I183" s="29"/>
      <c r="J183" s="29"/>
      <c r="K183" s="15"/>
      <c r="L183" s="29"/>
      <c r="M183" s="29"/>
      <c r="N183" s="334"/>
      <c r="O183" s="334"/>
      <c r="P183" s="29"/>
      <c r="Q183" s="29"/>
      <c r="R183" s="29"/>
      <c r="S183" s="29"/>
      <c r="T183" s="29"/>
      <c r="U183" s="29"/>
      <c r="V183" s="29"/>
      <c r="W183" s="29"/>
      <c r="X183" s="29"/>
    </row>
    <row r="184" spans="1:24" ht="14.25" customHeight="1" x14ac:dyDescent="0.2">
      <c r="A184" s="29"/>
      <c r="B184" s="29"/>
      <c r="C184" s="29"/>
      <c r="D184" s="29"/>
      <c r="E184" s="29"/>
      <c r="F184" s="61"/>
      <c r="G184" s="29"/>
      <c r="H184" s="29"/>
      <c r="I184" s="29"/>
      <c r="J184" s="29"/>
      <c r="K184" s="15"/>
      <c r="L184" s="29"/>
      <c r="M184" s="29"/>
      <c r="N184" s="334"/>
      <c r="O184" s="334"/>
      <c r="P184" s="29"/>
      <c r="Q184" s="29"/>
      <c r="R184" s="29"/>
      <c r="S184" s="29"/>
      <c r="T184" s="29"/>
      <c r="U184" s="29"/>
      <c r="V184" s="29"/>
      <c r="W184" s="29"/>
      <c r="X184" s="29"/>
    </row>
    <row r="185" spans="1:24" ht="14.25" customHeight="1" x14ac:dyDescent="0.2">
      <c r="A185" s="29"/>
      <c r="B185" s="29"/>
      <c r="C185" s="29"/>
      <c r="D185" s="29"/>
      <c r="E185" s="29"/>
      <c r="F185" s="61"/>
      <c r="G185" s="29"/>
      <c r="H185" s="29"/>
      <c r="I185" s="29"/>
      <c r="J185" s="29"/>
      <c r="K185" s="15"/>
      <c r="L185" s="29"/>
      <c r="M185" s="29"/>
      <c r="N185" s="334"/>
      <c r="O185" s="334"/>
      <c r="P185" s="29"/>
      <c r="Q185" s="29"/>
      <c r="R185" s="29"/>
      <c r="S185" s="29"/>
      <c r="T185" s="29"/>
      <c r="U185" s="29"/>
      <c r="V185" s="29"/>
      <c r="W185" s="29"/>
      <c r="X185" s="29"/>
    </row>
    <row r="186" spans="1:24" ht="14.25" customHeight="1" x14ac:dyDescent="0.2">
      <c r="A186" s="29"/>
      <c r="B186" s="29"/>
      <c r="C186" s="29"/>
      <c r="D186" s="29"/>
      <c r="E186" s="29"/>
      <c r="F186" s="61"/>
      <c r="G186" s="29"/>
      <c r="H186" s="29"/>
      <c r="I186" s="29"/>
      <c r="J186" s="29"/>
      <c r="K186" s="15"/>
      <c r="L186" s="29"/>
      <c r="M186" s="29"/>
      <c r="N186" s="334"/>
      <c r="O186" s="334"/>
      <c r="P186" s="29"/>
      <c r="Q186" s="29"/>
      <c r="R186" s="29"/>
      <c r="S186" s="29"/>
      <c r="T186" s="29"/>
      <c r="U186" s="29"/>
      <c r="V186" s="29"/>
      <c r="W186" s="29"/>
      <c r="X186" s="29"/>
    </row>
    <row r="187" spans="1:24" ht="14.25" customHeight="1" x14ac:dyDescent="0.2">
      <c r="A187" s="29"/>
      <c r="B187" s="29"/>
      <c r="C187" s="29"/>
      <c r="D187" s="29"/>
      <c r="E187" s="29"/>
      <c r="F187" s="61"/>
      <c r="G187" s="29"/>
      <c r="H187" s="29"/>
      <c r="I187" s="29"/>
      <c r="J187" s="29"/>
      <c r="K187" s="15"/>
      <c r="L187" s="29"/>
      <c r="M187" s="29"/>
      <c r="N187" s="334"/>
      <c r="O187" s="334"/>
      <c r="P187" s="29"/>
      <c r="Q187" s="29"/>
      <c r="R187" s="29"/>
      <c r="S187" s="29"/>
      <c r="T187" s="29"/>
      <c r="U187" s="29"/>
      <c r="V187" s="29"/>
      <c r="W187" s="29"/>
      <c r="X187" s="29"/>
    </row>
    <row r="188" spans="1:24" ht="14.25" customHeight="1" x14ac:dyDescent="0.2">
      <c r="A188" s="29"/>
      <c r="B188" s="29"/>
      <c r="C188" s="29"/>
      <c r="D188" s="29"/>
      <c r="E188" s="29"/>
      <c r="F188" s="61"/>
      <c r="G188" s="29"/>
      <c r="H188" s="29"/>
      <c r="I188" s="29"/>
      <c r="J188" s="29"/>
      <c r="K188" s="15"/>
      <c r="L188" s="29"/>
      <c r="M188" s="29"/>
      <c r="N188" s="334"/>
      <c r="O188" s="334"/>
      <c r="P188" s="29"/>
      <c r="Q188" s="29"/>
      <c r="R188" s="29"/>
      <c r="S188" s="29"/>
      <c r="T188" s="29"/>
      <c r="U188" s="29"/>
      <c r="V188" s="29"/>
      <c r="W188" s="29"/>
      <c r="X188" s="29"/>
    </row>
    <row r="189" spans="1:24" ht="14.25" customHeight="1" x14ac:dyDescent="0.2">
      <c r="A189" s="29"/>
      <c r="B189" s="29"/>
      <c r="C189" s="29"/>
      <c r="D189" s="29"/>
      <c r="E189" s="29"/>
      <c r="F189" s="61"/>
      <c r="G189" s="29"/>
      <c r="H189" s="29"/>
      <c r="I189" s="29"/>
      <c r="J189" s="29"/>
      <c r="K189" s="15"/>
      <c r="L189" s="29"/>
      <c r="M189" s="29"/>
      <c r="N189" s="334"/>
      <c r="O189" s="334"/>
      <c r="P189" s="29"/>
      <c r="Q189" s="29"/>
      <c r="R189" s="29"/>
      <c r="S189" s="29"/>
      <c r="T189" s="29"/>
      <c r="U189" s="29"/>
      <c r="V189" s="29"/>
      <c r="W189" s="29"/>
      <c r="X189" s="29"/>
    </row>
    <row r="190" spans="1:24" ht="14.25" customHeight="1" x14ac:dyDescent="0.2">
      <c r="A190" s="29"/>
      <c r="B190" s="29"/>
      <c r="C190" s="29"/>
      <c r="D190" s="29"/>
      <c r="E190" s="29"/>
      <c r="F190" s="61"/>
      <c r="G190" s="29"/>
      <c r="H190" s="29"/>
      <c r="I190" s="29"/>
      <c r="J190" s="29"/>
      <c r="K190" s="15"/>
      <c r="L190" s="29"/>
      <c r="M190" s="29"/>
      <c r="N190" s="334"/>
      <c r="O190" s="334"/>
      <c r="P190" s="29"/>
      <c r="Q190" s="29"/>
      <c r="R190" s="29"/>
      <c r="S190" s="29"/>
      <c r="T190" s="29"/>
      <c r="U190" s="29"/>
      <c r="V190" s="29"/>
      <c r="W190" s="29"/>
      <c r="X190" s="29"/>
    </row>
    <row r="191" spans="1:24" ht="14.25" customHeight="1" x14ac:dyDescent="0.2">
      <c r="A191" s="29"/>
      <c r="B191" s="29"/>
      <c r="C191" s="29"/>
      <c r="D191" s="29"/>
      <c r="E191" s="29"/>
      <c r="F191" s="61"/>
      <c r="G191" s="29"/>
      <c r="H191" s="29"/>
      <c r="I191" s="29"/>
      <c r="J191" s="29"/>
      <c r="K191" s="15"/>
      <c r="L191" s="29"/>
      <c r="M191" s="29"/>
      <c r="N191" s="334"/>
      <c r="O191" s="334"/>
      <c r="P191" s="29"/>
      <c r="Q191" s="29"/>
      <c r="R191" s="29"/>
      <c r="S191" s="29"/>
      <c r="T191" s="29"/>
      <c r="U191" s="29"/>
      <c r="V191" s="29"/>
      <c r="W191" s="29"/>
      <c r="X191" s="29"/>
    </row>
    <row r="192" spans="1:24" ht="14.25" customHeight="1" x14ac:dyDescent="0.2">
      <c r="A192" s="29"/>
      <c r="B192" s="29"/>
      <c r="C192" s="29"/>
      <c r="D192" s="29"/>
      <c r="E192" s="29"/>
      <c r="F192" s="61"/>
      <c r="G192" s="29"/>
      <c r="H192" s="29"/>
      <c r="I192" s="29"/>
      <c r="J192" s="29"/>
      <c r="K192" s="15"/>
      <c r="L192" s="29"/>
      <c r="M192" s="29"/>
      <c r="N192" s="334"/>
      <c r="O192" s="334"/>
      <c r="P192" s="29"/>
      <c r="Q192" s="29"/>
      <c r="R192" s="29"/>
      <c r="S192" s="29"/>
      <c r="T192" s="29"/>
      <c r="U192" s="29"/>
      <c r="V192" s="29"/>
      <c r="W192" s="29"/>
      <c r="X192" s="29"/>
    </row>
    <row r="193" spans="1:24" ht="14.25" customHeight="1" x14ac:dyDescent="0.2">
      <c r="A193" s="29"/>
      <c r="B193" s="29"/>
      <c r="C193" s="29"/>
      <c r="D193" s="29"/>
      <c r="E193" s="29"/>
      <c r="F193" s="61"/>
      <c r="G193" s="29"/>
      <c r="H193" s="29"/>
      <c r="I193" s="29"/>
      <c r="J193" s="29"/>
      <c r="K193" s="15"/>
      <c r="L193" s="29"/>
      <c r="M193" s="29"/>
      <c r="N193" s="334"/>
      <c r="O193" s="334"/>
      <c r="P193" s="29"/>
      <c r="Q193" s="29"/>
      <c r="R193" s="29"/>
      <c r="S193" s="29"/>
      <c r="T193" s="29"/>
      <c r="U193" s="29"/>
      <c r="V193" s="29"/>
      <c r="W193" s="29"/>
      <c r="X193" s="29"/>
    </row>
    <row r="194" spans="1:24" ht="14.25" customHeight="1" x14ac:dyDescent="0.2">
      <c r="A194" s="29"/>
      <c r="B194" s="29"/>
      <c r="C194" s="29"/>
      <c r="D194" s="29"/>
      <c r="E194" s="29"/>
      <c r="F194" s="61"/>
      <c r="G194" s="29"/>
      <c r="H194" s="29"/>
      <c r="I194" s="29"/>
      <c r="J194" s="29"/>
      <c r="K194" s="15"/>
      <c r="L194" s="29"/>
      <c r="M194" s="29"/>
      <c r="N194" s="334"/>
      <c r="O194" s="334"/>
      <c r="P194" s="29"/>
      <c r="Q194" s="29"/>
      <c r="R194" s="29"/>
      <c r="S194" s="29"/>
      <c r="T194" s="29"/>
      <c r="U194" s="29"/>
      <c r="V194" s="29"/>
      <c r="W194" s="29"/>
      <c r="X194" s="29"/>
    </row>
    <row r="195" spans="1:24" ht="14.25" customHeight="1" x14ac:dyDescent="0.2">
      <c r="A195" s="29"/>
      <c r="B195" s="29"/>
      <c r="C195" s="29"/>
      <c r="D195" s="29"/>
      <c r="E195" s="29"/>
      <c r="F195" s="61"/>
      <c r="G195" s="29"/>
      <c r="H195" s="29"/>
      <c r="I195" s="29"/>
      <c r="J195" s="29"/>
      <c r="K195" s="15"/>
      <c r="L195" s="29"/>
      <c r="M195" s="29"/>
      <c r="N195" s="334"/>
      <c r="O195" s="334"/>
      <c r="P195" s="29"/>
      <c r="Q195" s="29"/>
      <c r="R195" s="29"/>
      <c r="S195" s="29"/>
      <c r="T195" s="29"/>
      <c r="U195" s="29"/>
      <c r="V195" s="29"/>
      <c r="W195" s="29"/>
      <c r="X195" s="29"/>
    </row>
    <row r="196" spans="1:24" ht="14.25" customHeight="1" x14ac:dyDescent="0.2">
      <c r="A196" s="29"/>
      <c r="B196" s="29"/>
      <c r="C196" s="29"/>
      <c r="D196" s="29"/>
      <c r="E196" s="29"/>
      <c r="F196" s="61"/>
      <c r="G196" s="29"/>
      <c r="H196" s="29"/>
      <c r="I196" s="29"/>
      <c r="J196" s="29"/>
      <c r="K196" s="15"/>
      <c r="L196" s="29"/>
      <c r="M196" s="29"/>
      <c r="N196" s="334"/>
      <c r="O196" s="334"/>
      <c r="P196" s="29"/>
      <c r="Q196" s="29"/>
      <c r="R196" s="29"/>
      <c r="S196" s="29"/>
      <c r="T196" s="29"/>
      <c r="U196" s="29"/>
      <c r="V196" s="29"/>
      <c r="W196" s="29"/>
      <c r="X196" s="29"/>
    </row>
    <row r="197" spans="1:24" ht="14.25" customHeight="1" x14ac:dyDescent="0.2">
      <c r="A197" s="29"/>
      <c r="B197" s="29"/>
      <c r="C197" s="29"/>
      <c r="D197" s="29"/>
      <c r="E197" s="29"/>
      <c r="F197" s="61"/>
      <c r="G197" s="29"/>
      <c r="H197" s="29"/>
      <c r="I197" s="29"/>
      <c r="J197" s="29"/>
      <c r="K197" s="15"/>
      <c r="L197" s="29"/>
      <c r="M197" s="29"/>
      <c r="N197" s="334"/>
      <c r="O197" s="334"/>
      <c r="P197" s="29"/>
      <c r="Q197" s="29"/>
      <c r="R197" s="29"/>
      <c r="S197" s="29"/>
      <c r="T197" s="29"/>
      <c r="U197" s="29"/>
      <c r="V197" s="29"/>
      <c r="W197" s="29"/>
      <c r="X197" s="29"/>
    </row>
    <row r="198" spans="1:24" ht="14.25" customHeight="1" x14ac:dyDescent="0.2">
      <c r="A198" s="29"/>
      <c r="B198" s="29"/>
      <c r="C198" s="29"/>
      <c r="D198" s="29"/>
      <c r="E198" s="29"/>
      <c r="F198" s="61"/>
      <c r="G198" s="29"/>
      <c r="H198" s="29"/>
      <c r="I198" s="29"/>
      <c r="J198" s="29"/>
      <c r="K198" s="15"/>
      <c r="L198" s="29"/>
      <c r="M198" s="29"/>
      <c r="N198" s="334"/>
      <c r="O198" s="334"/>
      <c r="P198" s="29"/>
      <c r="Q198" s="29"/>
      <c r="R198" s="29"/>
      <c r="S198" s="29"/>
      <c r="T198" s="29"/>
      <c r="U198" s="29"/>
      <c r="V198" s="29"/>
      <c r="W198" s="29"/>
      <c r="X198" s="29"/>
    </row>
    <row r="199" spans="1:24" ht="14.25" customHeight="1" x14ac:dyDescent="0.2">
      <c r="A199" s="29"/>
      <c r="B199" s="29"/>
      <c r="C199" s="29"/>
      <c r="D199" s="29"/>
      <c r="E199" s="29"/>
      <c r="F199" s="61"/>
      <c r="G199" s="29"/>
      <c r="H199" s="29"/>
      <c r="I199" s="29"/>
      <c r="J199" s="29"/>
      <c r="K199" s="15"/>
      <c r="L199" s="29"/>
      <c r="M199" s="29"/>
      <c r="N199" s="334"/>
      <c r="O199" s="334"/>
      <c r="P199" s="29"/>
      <c r="Q199" s="29"/>
      <c r="R199" s="29"/>
      <c r="S199" s="29"/>
      <c r="T199" s="29"/>
      <c r="U199" s="29"/>
      <c r="V199" s="29"/>
      <c r="W199" s="29"/>
      <c r="X199" s="29"/>
    </row>
    <row r="200" spans="1:24" ht="14.25" customHeight="1" x14ac:dyDescent="0.2">
      <c r="A200" s="29"/>
      <c r="B200" s="29"/>
      <c r="C200" s="29"/>
      <c r="D200" s="29"/>
      <c r="E200" s="29"/>
      <c r="F200" s="61"/>
      <c r="G200" s="29"/>
      <c r="H200" s="29"/>
      <c r="I200" s="29"/>
      <c r="J200" s="29"/>
      <c r="K200" s="15"/>
      <c r="L200" s="29"/>
      <c r="M200" s="29"/>
      <c r="N200" s="334"/>
      <c r="O200" s="334"/>
      <c r="P200" s="29"/>
      <c r="Q200" s="29"/>
      <c r="R200" s="29"/>
      <c r="S200" s="29"/>
      <c r="T200" s="29"/>
      <c r="U200" s="29"/>
      <c r="V200" s="29"/>
      <c r="W200" s="29"/>
      <c r="X200" s="29"/>
    </row>
    <row r="201" spans="1:24" ht="14.25" customHeight="1" x14ac:dyDescent="0.2">
      <c r="A201" s="29"/>
      <c r="B201" s="29"/>
      <c r="C201" s="29"/>
      <c r="D201" s="29"/>
      <c r="E201" s="29"/>
      <c r="F201" s="61"/>
      <c r="G201" s="29"/>
      <c r="H201" s="29"/>
      <c r="I201" s="29"/>
      <c r="J201" s="29"/>
      <c r="K201" s="15"/>
      <c r="L201" s="29"/>
      <c r="M201" s="29"/>
      <c r="N201" s="334"/>
      <c r="O201" s="334"/>
      <c r="P201" s="29"/>
      <c r="Q201" s="29"/>
      <c r="R201" s="29"/>
      <c r="S201" s="29"/>
      <c r="T201" s="29"/>
      <c r="U201" s="29"/>
      <c r="V201" s="29"/>
      <c r="W201" s="29"/>
      <c r="X201" s="29"/>
    </row>
    <row r="202" spans="1:24" ht="14.25" customHeight="1" x14ac:dyDescent="0.2">
      <c r="A202" s="29"/>
      <c r="B202" s="29"/>
      <c r="C202" s="29"/>
      <c r="D202" s="29"/>
      <c r="E202" s="29"/>
      <c r="F202" s="61"/>
      <c r="G202" s="29"/>
      <c r="H202" s="29"/>
      <c r="I202" s="29"/>
      <c r="J202" s="29"/>
      <c r="K202" s="15"/>
      <c r="L202" s="29"/>
      <c r="M202" s="29"/>
      <c r="N202" s="334"/>
      <c r="O202" s="334"/>
      <c r="P202" s="29"/>
      <c r="Q202" s="29"/>
      <c r="R202" s="29"/>
      <c r="S202" s="29"/>
      <c r="T202" s="29"/>
      <c r="U202" s="29"/>
      <c r="V202" s="29"/>
      <c r="W202" s="29"/>
      <c r="X202" s="29"/>
    </row>
    <row r="203" spans="1:24" ht="14.25" customHeight="1" x14ac:dyDescent="0.2">
      <c r="A203" s="29"/>
      <c r="B203" s="29"/>
      <c r="C203" s="29"/>
      <c r="D203" s="29"/>
      <c r="E203" s="29"/>
      <c r="F203" s="61"/>
      <c r="G203" s="29"/>
      <c r="H203" s="29"/>
      <c r="I203" s="29"/>
      <c r="J203" s="29"/>
      <c r="K203" s="15"/>
      <c r="L203" s="29"/>
      <c r="M203" s="29"/>
      <c r="N203" s="334"/>
      <c r="O203" s="334"/>
      <c r="P203" s="29"/>
      <c r="Q203" s="29"/>
      <c r="R203" s="29"/>
      <c r="S203" s="29"/>
      <c r="T203" s="29"/>
      <c r="U203" s="29"/>
      <c r="V203" s="29"/>
      <c r="W203" s="29"/>
      <c r="X203" s="29"/>
    </row>
    <row r="204" spans="1:24" ht="14.25" customHeight="1" x14ac:dyDescent="0.2">
      <c r="A204" s="29"/>
      <c r="B204" s="29"/>
      <c r="C204" s="29"/>
      <c r="D204" s="29"/>
      <c r="E204" s="29"/>
      <c r="F204" s="61"/>
      <c r="G204" s="29"/>
      <c r="H204" s="29"/>
      <c r="I204" s="29"/>
      <c r="J204" s="29"/>
      <c r="K204" s="15"/>
      <c r="L204" s="29"/>
      <c r="M204" s="29"/>
      <c r="N204" s="334"/>
      <c r="O204" s="334"/>
      <c r="P204" s="29"/>
      <c r="Q204" s="29"/>
      <c r="R204" s="29"/>
      <c r="S204" s="29"/>
      <c r="T204" s="29"/>
      <c r="U204" s="29"/>
      <c r="V204" s="29"/>
      <c r="W204" s="29"/>
      <c r="X204" s="29"/>
    </row>
    <row r="205" spans="1:24" ht="14.25" customHeight="1" x14ac:dyDescent="0.2">
      <c r="A205" s="29"/>
      <c r="B205" s="29"/>
      <c r="C205" s="29"/>
      <c r="D205" s="29"/>
      <c r="E205" s="29"/>
      <c r="F205" s="61"/>
      <c r="G205" s="29"/>
      <c r="H205" s="29"/>
      <c r="I205" s="29"/>
      <c r="J205" s="29"/>
      <c r="K205" s="15"/>
      <c r="L205" s="29"/>
      <c r="M205" s="29"/>
      <c r="N205" s="334"/>
      <c r="O205" s="334"/>
      <c r="P205" s="29"/>
      <c r="Q205" s="29"/>
      <c r="R205" s="29"/>
      <c r="S205" s="29"/>
      <c r="T205" s="29"/>
      <c r="U205" s="29"/>
      <c r="V205" s="29"/>
      <c r="W205" s="29"/>
      <c r="X205" s="29"/>
    </row>
    <row r="206" spans="1:24" ht="14.25" customHeight="1" x14ac:dyDescent="0.2">
      <c r="A206" s="29"/>
      <c r="B206" s="29"/>
      <c r="C206" s="29"/>
      <c r="D206" s="29"/>
      <c r="E206" s="29"/>
      <c r="F206" s="61"/>
      <c r="G206" s="29"/>
      <c r="H206" s="29"/>
      <c r="I206" s="29"/>
      <c r="J206" s="29"/>
      <c r="K206" s="15"/>
      <c r="L206" s="29"/>
      <c r="M206" s="29"/>
      <c r="N206" s="334"/>
      <c r="O206" s="334"/>
      <c r="P206" s="29"/>
      <c r="Q206" s="29"/>
      <c r="R206" s="29"/>
      <c r="S206" s="29"/>
      <c r="T206" s="29"/>
      <c r="U206" s="29"/>
      <c r="V206" s="29"/>
      <c r="W206" s="29"/>
      <c r="X206" s="29"/>
    </row>
    <row r="207" spans="1:24" ht="14.25" customHeight="1" x14ac:dyDescent="0.2">
      <c r="A207" s="29"/>
      <c r="B207" s="29"/>
      <c r="C207" s="29"/>
      <c r="D207" s="29"/>
      <c r="E207" s="29"/>
      <c r="F207" s="61"/>
      <c r="G207" s="29"/>
      <c r="H207" s="29"/>
      <c r="I207" s="29"/>
      <c r="J207" s="29"/>
      <c r="K207" s="15"/>
      <c r="L207" s="29"/>
      <c r="M207" s="29"/>
      <c r="N207" s="334"/>
      <c r="O207" s="334"/>
      <c r="P207" s="29"/>
      <c r="Q207" s="29"/>
      <c r="R207" s="29"/>
      <c r="S207" s="29"/>
      <c r="T207" s="29"/>
      <c r="U207" s="29"/>
      <c r="V207" s="29"/>
      <c r="W207" s="29"/>
      <c r="X207" s="29"/>
    </row>
    <row r="208" spans="1:24" ht="14.25" customHeight="1" x14ac:dyDescent="0.2">
      <c r="A208" s="29"/>
      <c r="B208" s="29"/>
      <c r="C208" s="29"/>
      <c r="D208" s="29"/>
      <c r="E208" s="29"/>
      <c r="F208" s="61"/>
      <c r="G208" s="29"/>
      <c r="H208" s="29"/>
      <c r="I208" s="29"/>
      <c r="J208" s="29"/>
      <c r="K208" s="15"/>
      <c r="L208" s="29"/>
      <c r="M208" s="29"/>
      <c r="N208" s="334"/>
      <c r="O208" s="334"/>
      <c r="P208" s="29"/>
      <c r="Q208" s="29"/>
      <c r="R208" s="29"/>
      <c r="S208" s="29"/>
      <c r="T208" s="29"/>
      <c r="U208" s="29"/>
      <c r="V208" s="29"/>
      <c r="W208" s="29"/>
      <c r="X208" s="29"/>
    </row>
    <row r="209" spans="1:24" ht="14.25" customHeight="1" x14ac:dyDescent="0.2">
      <c r="A209" s="29"/>
      <c r="B209" s="29"/>
      <c r="C209" s="29"/>
      <c r="D209" s="29"/>
      <c r="E209" s="29"/>
      <c r="F209" s="61"/>
      <c r="G209" s="29"/>
      <c r="H209" s="29"/>
      <c r="I209" s="29"/>
      <c r="J209" s="29"/>
      <c r="K209" s="15"/>
      <c r="L209" s="29"/>
      <c r="M209" s="29"/>
      <c r="N209" s="334"/>
      <c r="O209" s="334"/>
      <c r="P209" s="29"/>
      <c r="Q209" s="29"/>
      <c r="R209" s="29"/>
      <c r="S209" s="29"/>
      <c r="T209" s="29"/>
      <c r="U209" s="29"/>
      <c r="V209" s="29"/>
      <c r="W209" s="29"/>
      <c r="X209" s="29"/>
    </row>
    <row r="210" spans="1:24" ht="14.25" customHeight="1" x14ac:dyDescent="0.2">
      <c r="A210" s="29"/>
      <c r="B210" s="29"/>
      <c r="C210" s="29"/>
      <c r="D210" s="29"/>
      <c r="E210" s="29"/>
      <c r="F210" s="61"/>
      <c r="G210" s="29"/>
      <c r="H210" s="29"/>
      <c r="I210" s="29"/>
      <c r="J210" s="29"/>
      <c r="K210" s="15"/>
      <c r="L210" s="29"/>
      <c r="M210" s="29"/>
      <c r="N210" s="334"/>
      <c r="O210" s="334"/>
      <c r="P210" s="29"/>
      <c r="Q210" s="29"/>
      <c r="R210" s="29"/>
      <c r="S210" s="29"/>
      <c r="T210" s="29"/>
      <c r="U210" s="29"/>
      <c r="V210" s="29"/>
      <c r="W210" s="29"/>
      <c r="X210" s="29"/>
    </row>
    <row r="211" spans="1:24" ht="14.25" customHeight="1" x14ac:dyDescent="0.2">
      <c r="A211" s="29"/>
      <c r="B211" s="29"/>
      <c r="C211" s="29"/>
      <c r="D211" s="29"/>
      <c r="E211" s="29"/>
      <c r="F211" s="61"/>
      <c r="G211" s="29"/>
      <c r="H211" s="29"/>
      <c r="I211" s="29"/>
      <c r="J211" s="29"/>
      <c r="K211" s="15"/>
      <c r="L211" s="29"/>
      <c r="M211" s="29"/>
      <c r="N211" s="334"/>
      <c r="O211" s="334"/>
      <c r="P211" s="29"/>
      <c r="Q211" s="29"/>
      <c r="R211" s="29"/>
      <c r="S211" s="29"/>
      <c r="T211" s="29"/>
      <c r="U211" s="29"/>
      <c r="V211" s="29"/>
      <c r="W211" s="29"/>
      <c r="X211" s="29"/>
    </row>
    <row r="212" spans="1:24" ht="14.25" customHeight="1" x14ac:dyDescent="0.2">
      <c r="A212" s="29"/>
      <c r="B212" s="29"/>
      <c r="C212" s="29"/>
      <c r="D212" s="29"/>
      <c r="E212" s="29"/>
      <c r="F212" s="61"/>
      <c r="G212" s="29"/>
      <c r="H212" s="29"/>
      <c r="I212" s="29"/>
      <c r="J212" s="29"/>
      <c r="K212" s="15"/>
      <c r="L212" s="29"/>
      <c r="M212" s="29"/>
      <c r="N212" s="334"/>
      <c r="O212" s="334"/>
      <c r="P212" s="29"/>
      <c r="Q212" s="29"/>
      <c r="R212" s="29"/>
      <c r="S212" s="29"/>
      <c r="T212" s="29"/>
      <c r="U212" s="29"/>
      <c r="V212" s="29"/>
      <c r="W212" s="29"/>
      <c r="X212" s="29"/>
    </row>
    <row r="213" spans="1:24" ht="14.25" customHeight="1" x14ac:dyDescent="0.2">
      <c r="A213" s="29"/>
      <c r="B213" s="29"/>
      <c r="C213" s="29"/>
      <c r="D213" s="29"/>
      <c r="E213" s="29"/>
      <c r="F213" s="61"/>
      <c r="G213" s="29"/>
      <c r="H213" s="29"/>
      <c r="I213" s="29"/>
      <c r="J213" s="29"/>
      <c r="K213" s="15"/>
      <c r="L213" s="29"/>
      <c r="M213" s="29"/>
      <c r="N213" s="334"/>
      <c r="O213" s="334"/>
      <c r="P213" s="29"/>
      <c r="Q213" s="29"/>
      <c r="R213" s="29"/>
      <c r="S213" s="29"/>
      <c r="T213" s="29"/>
      <c r="U213" s="29"/>
      <c r="V213" s="29"/>
      <c r="W213" s="29"/>
      <c r="X213" s="29"/>
    </row>
    <row r="214" spans="1:24" ht="14.25" customHeight="1" x14ac:dyDescent="0.2">
      <c r="A214" s="29"/>
      <c r="B214" s="29"/>
      <c r="C214" s="29"/>
      <c r="D214" s="29"/>
      <c r="E214" s="29"/>
      <c r="F214" s="61"/>
      <c r="G214" s="29"/>
      <c r="H214" s="29"/>
      <c r="I214" s="29"/>
      <c r="J214" s="29"/>
      <c r="K214" s="15"/>
      <c r="L214" s="29"/>
      <c r="M214" s="29"/>
      <c r="N214" s="334"/>
      <c r="O214" s="334"/>
      <c r="P214" s="29"/>
      <c r="Q214" s="29"/>
      <c r="R214" s="29"/>
      <c r="S214" s="29"/>
      <c r="T214" s="29"/>
      <c r="U214" s="29"/>
      <c r="V214" s="29"/>
      <c r="W214" s="29"/>
      <c r="X214" s="29"/>
    </row>
    <row r="215" spans="1:24" ht="14.25" customHeight="1" x14ac:dyDescent="0.2">
      <c r="A215" s="29"/>
      <c r="B215" s="29"/>
      <c r="C215" s="29"/>
      <c r="D215" s="29"/>
      <c r="E215" s="29"/>
      <c r="F215" s="61"/>
      <c r="G215" s="29"/>
      <c r="H215" s="29"/>
      <c r="I215" s="29"/>
      <c r="J215" s="29"/>
      <c r="K215" s="15"/>
      <c r="L215" s="29"/>
      <c r="M215" s="29"/>
      <c r="N215" s="334"/>
      <c r="O215" s="334"/>
      <c r="P215" s="29"/>
      <c r="Q215" s="29"/>
      <c r="R215" s="29"/>
      <c r="S215" s="29"/>
      <c r="T215" s="29"/>
      <c r="U215" s="29"/>
      <c r="V215" s="29"/>
      <c r="W215" s="29"/>
      <c r="X215" s="29"/>
    </row>
    <row r="216" spans="1:24" ht="14.25" customHeight="1" x14ac:dyDescent="0.2">
      <c r="A216" s="29"/>
      <c r="B216" s="29"/>
      <c r="C216" s="29"/>
      <c r="D216" s="29"/>
      <c r="E216" s="29"/>
      <c r="F216" s="61"/>
      <c r="G216" s="29"/>
      <c r="H216" s="29"/>
      <c r="I216" s="29"/>
      <c r="J216" s="29"/>
      <c r="K216" s="15"/>
      <c r="L216" s="29"/>
      <c r="M216" s="29"/>
      <c r="N216" s="334"/>
      <c r="O216" s="334"/>
      <c r="P216" s="29"/>
      <c r="Q216" s="29"/>
      <c r="R216" s="29"/>
      <c r="S216" s="29"/>
      <c r="T216" s="29"/>
      <c r="U216" s="29"/>
      <c r="V216" s="29"/>
      <c r="W216" s="29"/>
      <c r="X216" s="29"/>
    </row>
    <row r="217" spans="1:24" ht="14.25" customHeight="1" x14ac:dyDescent="0.2">
      <c r="A217" s="29"/>
      <c r="B217" s="29"/>
      <c r="C217" s="29"/>
      <c r="D217" s="29"/>
      <c r="E217" s="29"/>
      <c r="F217" s="61"/>
      <c r="G217" s="29"/>
      <c r="H217" s="29"/>
      <c r="I217" s="29"/>
      <c r="J217" s="29"/>
      <c r="K217" s="15"/>
      <c r="L217" s="29"/>
      <c r="M217" s="29"/>
      <c r="N217" s="334"/>
      <c r="O217" s="334"/>
      <c r="P217" s="29"/>
      <c r="Q217" s="29"/>
      <c r="R217" s="29"/>
      <c r="S217" s="29"/>
      <c r="T217" s="29"/>
      <c r="U217" s="29"/>
      <c r="V217" s="29"/>
      <c r="W217" s="29"/>
      <c r="X217" s="29"/>
    </row>
    <row r="218" spans="1:24" ht="14.25" customHeight="1" x14ac:dyDescent="0.2">
      <c r="A218" s="29"/>
      <c r="B218" s="29"/>
      <c r="C218" s="29"/>
      <c r="D218" s="29"/>
      <c r="E218" s="29"/>
      <c r="F218" s="61"/>
      <c r="G218" s="29"/>
      <c r="H218" s="29"/>
      <c r="I218" s="29"/>
      <c r="J218" s="29"/>
      <c r="K218" s="15"/>
      <c r="L218" s="29"/>
      <c r="M218" s="29"/>
      <c r="N218" s="334"/>
      <c r="O218" s="334"/>
      <c r="P218" s="29"/>
      <c r="Q218" s="29"/>
      <c r="R218" s="29"/>
      <c r="S218" s="29"/>
      <c r="T218" s="29"/>
      <c r="U218" s="29"/>
      <c r="V218" s="29"/>
      <c r="W218" s="29"/>
      <c r="X218" s="29"/>
    </row>
    <row r="219" spans="1:24" ht="14.25" customHeight="1" x14ac:dyDescent="0.2">
      <c r="A219" s="29"/>
      <c r="B219" s="29"/>
      <c r="C219" s="29"/>
      <c r="D219" s="29"/>
      <c r="E219" s="29"/>
      <c r="F219" s="61"/>
      <c r="G219" s="29"/>
      <c r="H219" s="29"/>
      <c r="I219" s="29"/>
      <c r="J219" s="29"/>
      <c r="K219" s="15"/>
      <c r="L219" s="29"/>
      <c r="M219" s="29"/>
      <c r="N219" s="334"/>
      <c r="O219" s="334"/>
      <c r="P219" s="29"/>
      <c r="Q219" s="29"/>
      <c r="R219" s="29"/>
      <c r="S219" s="29"/>
      <c r="T219" s="29"/>
      <c r="U219" s="29"/>
      <c r="V219" s="29"/>
      <c r="W219" s="29"/>
      <c r="X219" s="29"/>
    </row>
    <row r="220" spans="1:24" ht="14.25" customHeight="1" x14ac:dyDescent="0.2">
      <c r="A220" s="29"/>
      <c r="B220" s="29"/>
      <c r="C220" s="29"/>
      <c r="D220" s="29"/>
      <c r="E220" s="29"/>
      <c r="F220" s="61"/>
      <c r="G220" s="29"/>
      <c r="H220" s="29"/>
      <c r="I220" s="29"/>
      <c r="J220" s="29"/>
      <c r="K220" s="15"/>
      <c r="L220" s="29"/>
      <c r="M220" s="29"/>
      <c r="N220" s="334"/>
      <c r="O220" s="334"/>
      <c r="P220" s="29"/>
      <c r="Q220" s="29"/>
      <c r="R220" s="29"/>
      <c r="S220" s="29"/>
      <c r="T220" s="29"/>
      <c r="U220" s="29"/>
      <c r="V220" s="29"/>
      <c r="W220" s="29"/>
      <c r="X220" s="29"/>
    </row>
    <row r="221" spans="1:24" ht="14.25" customHeight="1" x14ac:dyDescent="0.2">
      <c r="A221" s="29"/>
      <c r="B221" s="29"/>
      <c r="C221" s="29"/>
      <c r="D221" s="29"/>
      <c r="E221" s="29"/>
      <c r="F221" s="61"/>
      <c r="G221" s="29"/>
      <c r="H221" s="29"/>
      <c r="I221" s="29"/>
      <c r="J221" s="29"/>
      <c r="K221" s="15"/>
      <c r="L221" s="29"/>
      <c r="M221" s="29"/>
      <c r="N221" s="334"/>
      <c r="O221" s="334"/>
      <c r="P221" s="29"/>
      <c r="Q221" s="29"/>
      <c r="R221" s="29"/>
      <c r="S221" s="29"/>
      <c r="T221" s="29"/>
      <c r="U221" s="29"/>
      <c r="V221" s="29"/>
      <c r="W221" s="29"/>
      <c r="X221" s="29"/>
    </row>
    <row r="222" spans="1:24" ht="14.25" customHeight="1" x14ac:dyDescent="0.2">
      <c r="A222" s="29"/>
      <c r="B222" s="29"/>
      <c r="C222" s="29"/>
      <c r="D222" s="29"/>
      <c r="E222" s="29"/>
      <c r="F222" s="61"/>
      <c r="G222" s="29"/>
      <c r="H222" s="29"/>
      <c r="I222" s="29"/>
      <c r="J222" s="29"/>
      <c r="K222" s="15"/>
      <c r="L222" s="29"/>
      <c r="M222" s="29"/>
      <c r="N222" s="334"/>
      <c r="O222" s="334"/>
      <c r="P222" s="29"/>
      <c r="Q222" s="29"/>
      <c r="R222" s="29"/>
      <c r="S222" s="29"/>
      <c r="T222" s="29"/>
      <c r="U222" s="29"/>
      <c r="V222" s="29"/>
      <c r="W222" s="29"/>
      <c r="X222" s="29"/>
    </row>
    <row r="223" spans="1:24" ht="14.25" customHeight="1" x14ac:dyDescent="0.2">
      <c r="A223" s="29"/>
      <c r="B223" s="29"/>
      <c r="C223" s="29"/>
      <c r="D223" s="29"/>
      <c r="E223" s="29"/>
      <c r="F223" s="61"/>
      <c r="G223" s="29"/>
      <c r="H223" s="29"/>
      <c r="I223" s="29"/>
      <c r="J223" s="29"/>
      <c r="K223" s="15"/>
      <c r="L223" s="29"/>
      <c r="M223" s="29"/>
      <c r="N223" s="334"/>
      <c r="O223" s="334"/>
      <c r="P223" s="29"/>
      <c r="Q223" s="29"/>
      <c r="R223" s="29"/>
      <c r="S223" s="29"/>
      <c r="T223" s="29"/>
      <c r="U223" s="29"/>
      <c r="V223" s="29"/>
      <c r="W223" s="29"/>
      <c r="X223" s="29"/>
    </row>
    <row r="224" spans="1:24" ht="14.25" customHeight="1" x14ac:dyDescent="0.2">
      <c r="A224" s="29"/>
      <c r="B224" s="29"/>
      <c r="C224" s="29"/>
      <c r="D224" s="29"/>
      <c r="E224" s="29"/>
      <c r="F224" s="61"/>
      <c r="G224" s="29"/>
      <c r="H224" s="29"/>
      <c r="I224" s="29"/>
      <c r="J224" s="29"/>
      <c r="K224" s="15"/>
      <c r="L224" s="29"/>
      <c r="M224" s="29"/>
      <c r="N224" s="334"/>
      <c r="O224" s="334"/>
      <c r="P224" s="29"/>
      <c r="Q224" s="29"/>
      <c r="R224" s="29"/>
      <c r="S224" s="29"/>
      <c r="T224" s="29"/>
      <c r="U224" s="29"/>
      <c r="V224" s="29"/>
      <c r="W224" s="29"/>
      <c r="X224" s="29"/>
    </row>
    <row r="225" spans="1:24" ht="14.25" customHeight="1" x14ac:dyDescent="0.2">
      <c r="A225" s="29"/>
      <c r="B225" s="29"/>
      <c r="C225" s="29"/>
      <c r="D225" s="29"/>
      <c r="E225" s="29"/>
      <c r="F225" s="61"/>
      <c r="G225" s="29"/>
      <c r="H225" s="29"/>
      <c r="I225" s="29"/>
      <c r="J225" s="29"/>
      <c r="K225" s="15"/>
      <c r="L225" s="29"/>
      <c r="M225" s="29"/>
      <c r="N225" s="334"/>
      <c r="O225" s="334"/>
      <c r="P225" s="29"/>
      <c r="Q225" s="29"/>
      <c r="R225" s="29"/>
      <c r="S225" s="29"/>
      <c r="T225" s="29"/>
      <c r="U225" s="29"/>
      <c r="V225" s="29"/>
      <c r="W225" s="29"/>
      <c r="X225" s="29"/>
    </row>
    <row r="226" spans="1:24" ht="14.25" customHeight="1" x14ac:dyDescent="0.2">
      <c r="A226" s="29"/>
      <c r="B226" s="29"/>
      <c r="C226" s="29"/>
      <c r="D226" s="29"/>
      <c r="E226" s="29"/>
      <c r="F226" s="61"/>
      <c r="G226" s="29"/>
      <c r="H226" s="29"/>
      <c r="I226" s="29"/>
      <c r="J226" s="29"/>
      <c r="K226" s="15"/>
      <c r="L226" s="29"/>
      <c r="M226" s="29"/>
      <c r="N226" s="334"/>
      <c r="O226" s="334"/>
      <c r="P226" s="29"/>
      <c r="Q226" s="29"/>
      <c r="R226" s="29"/>
      <c r="S226" s="29"/>
      <c r="T226" s="29"/>
      <c r="U226" s="29"/>
      <c r="V226" s="29"/>
      <c r="W226" s="29"/>
      <c r="X226" s="29"/>
    </row>
    <row r="227" spans="1:24" ht="14.25" customHeight="1" x14ac:dyDescent="0.2">
      <c r="A227" s="29"/>
      <c r="B227" s="29"/>
      <c r="C227" s="29"/>
      <c r="D227" s="29"/>
      <c r="E227" s="29"/>
      <c r="F227" s="61"/>
      <c r="G227" s="29"/>
      <c r="H227" s="29"/>
      <c r="I227" s="29"/>
      <c r="J227" s="29"/>
      <c r="K227" s="15"/>
      <c r="L227" s="29"/>
      <c r="M227" s="29"/>
      <c r="N227" s="334"/>
      <c r="O227" s="334"/>
      <c r="P227" s="29"/>
      <c r="Q227" s="29"/>
      <c r="R227" s="29"/>
      <c r="S227" s="29"/>
      <c r="T227" s="29"/>
      <c r="U227" s="29"/>
      <c r="V227" s="29"/>
      <c r="W227" s="29"/>
      <c r="X227" s="29"/>
    </row>
    <row r="228" spans="1:24" ht="14.25" customHeight="1" x14ac:dyDescent="0.2">
      <c r="A228" s="29"/>
      <c r="B228" s="29"/>
      <c r="C228" s="29"/>
      <c r="D228" s="29"/>
      <c r="E228" s="29"/>
      <c r="F228" s="61"/>
      <c r="G228" s="29"/>
      <c r="H228" s="29"/>
      <c r="I228" s="29"/>
      <c r="J228" s="29"/>
      <c r="K228" s="15"/>
      <c r="L228" s="29"/>
      <c r="M228" s="29"/>
      <c r="N228" s="334"/>
      <c r="O228" s="334"/>
      <c r="P228" s="29"/>
      <c r="Q228" s="29"/>
      <c r="R228" s="29"/>
      <c r="S228" s="29"/>
      <c r="T228" s="29"/>
      <c r="U228" s="29"/>
      <c r="V228" s="29"/>
      <c r="W228" s="29"/>
      <c r="X228" s="29"/>
    </row>
    <row r="229" spans="1:24" ht="14.25" customHeight="1" x14ac:dyDescent="0.2">
      <c r="A229" s="29"/>
      <c r="B229" s="29"/>
      <c r="C229" s="29"/>
      <c r="D229" s="29"/>
      <c r="E229" s="29"/>
      <c r="F229" s="61"/>
      <c r="G229" s="29"/>
      <c r="H229" s="29"/>
      <c r="I229" s="29"/>
      <c r="J229" s="29"/>
      <c r="K229" s="15"/>
      <c r="L229" s="29"/>
      <c r="M229" s="29"/>
      <c r="N229" s="334"/>
      <c r="O229" s="334"/>
      <c r="P229" s="29"/>
      <c r="Q229" s="29"/>
      <c r="R229" s="29"/>
      <c r="S229" s="29"/>
      <c r="T229" s="29"/>
      <c r="U229" s="29"/>
      <c r="V229" s="29"/>
      <c r="W229" s="29"/>
      <c r="X229" s="29"/>
    </row>
    <row r="230" spans="1:24" ht="14.25" customHeight="1" x14ac:dyDescent="0.2">
      <c r="A230" s="29"/>
      <c r="B230" s="29"/>
      <c r="C230" s="29"/>
      <c r="D230" s="29"/>
      <c r="E230" s="29"/>
      <c r="F230" s="61"/>
      <c r="G230" s="29"/>
      <c r="H230" s="29"/>
      <c r="I230" s="29"/>
      <c r="J230" s="29"/>
      <c r="K230" s="15"/>
      <c r="L230" s="29"/>
      <c r="M230" s="29"/>
      <c r="N230" s="334"/>
      <c r="O230" s="334"/>
      <c r="P230" s="29"/>
      <c r="Q230" s="29"/>
      <c r="R230" s="29"/>
      <c r="S230" s="29"/>
      <c r="T230" s="29"/>
      <c r="U230" s="29"/>
      <c r="V230" s="29"/>
      <c r="W230" s="29"/>
      <c r="X230" s="29"/>
    </row>
    <row r="231" spans="1:24" ht="14.25" customHeight="1" x14ac:dyDescent="0.2">
      <c r="A231" s="29"/>
      <c r="B231" s="29"/>
      <c r="C231" s="29"/>
      <c r="D231" s="29"/>
      <c r="E231" s="29"/>
      <c r="F231" s="61"/>
      <c r="G231" s="29"/>
      <c r="H231" s="29"/>
      <c r="I231" s="29"/>
      <c r="J231" s="29"/>
      <c r="K231" s="15"/>
      <c r="L231" s="29"/>
      <c r="M231" s="29"/>
      <c r="N231" s="334"/>
      <c r="O231" s="334"/>
      <c r="P231" s="29"/>
      <c r="Q231" s="29"/>
      <c r="R231" s="29"/>
      <c r="S231" s="29"/>
      <c r="T231" s="29"/>
      <c r="U231" s="29"/>
      <c r="V231" s="29"/>
      <c r="W231" s="29"/>
      <c r="X231" s="29"/>
    </row>
    <row r="232" spans="1:24" ht="14.25" customHeight="1" x14ac:dyDescent="0.2">
      <c r="A232" s="29"/>
      <c r="B232" s="29"/>
      <c r="C232" s="29"/>
      <c r="D232" s="29"/>
      <c r="E232" s="29"/>
      <c r="F232" s="61"/>
      <c r="G232" s="29"/>
      <c r="H232" s="29"/>
      <c r="I232" s="29"/>
      <c r="J232" s="29"/>
      <c r="K232" s="15"/>
      <c r="L232" s="29"/>
      <c r="M232" s="29"/>
      <c r="N232" s="334"/>
      <c r="O232" s="334"/>
      <c r="P232" s="29"/>
      <c r="Q232" s="29"/>
      <c r="R232" s="29"/>
      <c r="S232" s="29"/>
      <c r="T232" s="29"/>
      <c r="U232" s="29"/>
      <c r="V232" s="29"/>
      <c r="W232" s="29"/>
      <c r="X232" s="29"/>
    </row>
    <row r="233" spans="1:24" ht="14.25" customHeight="1" x14ac:dyDescent="0.2">
      <c r="A233" s="29"/>
      <c r="B233" s="29"/>
      <c r="C233" s="29"/>
      <c r="D233" s="29"/>
      <c r="E233" s="29"/>
      <c r="F233" s="61"/>
      <c r="G233" s="29"/>
      <c r="H233" s="29"/>
      <c r="I233" s="29"/>
      <c r="J233" s="29"/>
      <c r="K233" s="15"/>
      <c r="L233" s="29"/>
      <c r="M233" s="29"/>
      <c r="N233" s="334"/>
      <c r="O233" s="334"/>
      <c r="P233" s="29"/>
      <c r="Q233" s="29"/>
      <c r="R233" s="29"/>
      <c r="S233" s="29"/>
      <c r="T233" s="29"/>
      <c r="U233" s="29"/>
      <c r="V233" s="29"/>
      <c r="W233" s="29"/>
      <c r="X233" s="29"/>
    </row>
    <row r="234" spans="1:24" ht="14.25" customHeight="1" x14ac:dyDescent="0.2">
      <c r="A234" s="29"/>
      <c r="B234" s="29"/>
      <c r="C234" s="29"/>
      <c r="D234" s="29"/>
      <c r="E234" s="29"/>
      <c r="F234" s="61"/>
      <c r="G234" s="29"/>
      <c r="H234" s="29"/>
      <c r="I234" s="29"/>
      <c r="J234" s="29"/>
      <c r="K234" s="15"/>
      <c r="L234" s="29"/>
      <c r="M234" s="29"/>
      <c r="N234" s="334"/>
      <c r="O234" s="334"/>
      <c r="P234" s="29"/>
      <c r="Q234" s="29"/>
      <c r="R234" s="29"/>
      <c r="S234" s="29"/>
      <c r="T234" s="29"/>
      <c r="U234" s="29"/>
      <c r="V234" s="29"/>
      <c r="W234" s="29"/>
      <c r="X234" s="29"/>
    </row>
    <row r="235" spans="1:24" ht="14.25" customHeight="1" x14ac:dyDescent="0.2">
      <c r="A235" s="29"/>
      <c r="B235" s="29"/>
      <c r="C235" s="29"/>
      <c r="D235" s="29"/>
      <c r="E235" s="29"/>
      <c r="F235" s="61"/>
      <c r="G235" s="29"/>
      <c r="H235" s="29"/>
      <c r="I235" s="29"/>
      <c r="J235" s="29"/>
      <c r="K235" s="15"/>
      <c r="L235" s="29"/>
      <c r="M235" s="29"/>
      <c r="N235" s="334"/>
      <c r="O235" s="334"/>
      <c r="P235" s="29"/>
      <c r="Q235" s="29"/>
      <c r="R235" s="29"/>
      <c r="S235" s="29"/>
      <c r="T235" s="29"/>
      <c r="U235" s="29"/>
      <c r="V235" s="29"/>
      <c r="W235" s="29"/>
      <c r="X235" s="29"/>
    </row>
    <row r="236" spans="1:24" ht="14.25" customHeight="1" x14ac:dyDescent="0.2">
      <c r="A236" s="29"/>
      <c r="B236" s="29"/>
      <c r="C236" s="29"/>
      <c r="D236" s="29"/>
      <c r="E236" s="29"/>
      <c r="F236" s="61"/>
      <c r="G236" s="29"/>
      <c r="H236" s="29"/>
      <c r="I236" s="29"/>
      <c r="J236" s="29"/>
      <c r="K236" s="15"/>
      <c r="L236" s="29"/>
      <c r="M236" s="29"/>
      <c r="N236" s="334"/>
      <c r="O236" s="334"/>
      <c r="P236" s="29"/>
      <c r="Q236" s="29"/>
      <c r="R236" s="29"/>
      <c r="S236" s="29"/>
      <c r="T236" s="29"/>
      <c r="U236" s="29"/>
      <c r="V236" s="29"/>
      <c r="W236" s="29"/>
      <c r="X236" s="29"/>
    </row>
    <row r="237" spans="1:24" ht="14.25" customHeight="1" x14ac:dyDescent="0.2">
      <c r="A237" s="29"/>
      <c r="B237" s="29"/>
      <c r="C237" s="29"/>
      <c r="D237" s="29"/>
      <c r="E237" s="29"/>
      <c r="F237" s="61"/>
      <c r="G237" s="29"/>
      <c r="H237" s="29"/>
      <c r="I237" s="29"/>
      <c r="J237" s="29"/>
      <c r="K237" s="15"/>
      <c r="L237" s="29"/>
      <c r="M237" s="29"/>
      <c r="N237" s="334"/>
      <c r="O237" s="334"/>
      <c r="P237" s="29"/>
      <c r="Q237" s="29"/>
      <c r="R237" s="29"/>
      <c r="S237" s="29"/>
      <c r="T237" s="29"/>
      <c r="U237" s="29"/>
      <c r="V237" s="29"/>
      <c r="W237" s="29"/>
      <c r="X237" s="29"/>
    </row>
    <row r="238" spans="1:24" ht="14.25" customHeight="1" x14ac:dyDescent="0.2">
      <c r="A238" s="29"/>
      <c r="B238" s="29"/>
      <c r="C238" s="29"/>
      <c r="D238" s="29"/>
      <c r="E238" s="29"/>
      <c r="F238" s="61"/>
      <c r="G238" s="29"/>
      <c r="H238" s="29"/>
      <c r="I238" s="29"/>
      <c r="J238" s="29"/>
      <c r="K238" s="15"/>
      <c r="L238" s="29"/>
      <c r="M238" s="29"/>
      <c r="N238" s="334"/>
      <c r="O238" s="334"/>
      <c r="P238" s="29"/>
      <c r="Q238" s="29"/>
      <c r="R238" s="29"/>
      <c r="S238" s="29"/>
      <c r="T238" s="29"/>
      <c r="U238" s="29"/>
      <c r="V238" s="29"/>
      <c r="W238" s="29"/>
      <c r="X238" s="29"/>
    </row>
    <row r="239" spans="1:24" ht="14.25" customHeight="1" x14ac:dyDescent="0.2">
      <c r="A239" s="29"/>
      <c r="B239" s="29"/>
      <c r="C239" s="29"/>
      <c r="D239" s="29"/>
      <c r="E239" s="29"/>
      <c r="F239" s="61"/>
      <c r="G239" s="29"/>
      <c r="H239" s="29"/>
      <c r="I239" s="29"/>
      <c r="J239" s="29"/>
      <c r="K239" s="15"/>
      <c r="L239" s="29"/>
      <c r="M239" s="29"/>
      <c r="N239" s="334"/>
      <c r="O239" s="334"/>
      <c r="P239" s="29"/>
      <c r="Q239" s="29"/>
      <c r="R239" s="29"/>
      <c r="S239" s="29"/>
      <c r="T239" s="29"/>
      <c r="U239" s="29"/>
      <c r="V239" s="29"/>
      <c r="W239" s="29"/>
      <c r="X239" s="29"/>
    </row>
    <row r="240" spans="1:24" ht="14.25" customHeight="1" x14ac:dyDescent="0.2">
      <c r="A240" s="29"/>
      <c r="B240" s="29"/>
      <c r="C240" s="29"/>
      <c r="D240" s="29"/>
      <c r="E240" s="29"/>
      <c r="F240" s="61"/>
      <c r="G240" s="29"/>
      <c r="H240" s="29"/>
      <c r="I240" s="29"/>
      <c r="J240" s="29"/>
      <c r="K240" s="15"/>
      <c r="L240" s="29"/>
      <c r="M240" s="29"/>
      <c r="N240" s="334"/>
      <c r="O240" s="334"/>
      <c r="P240" s="29"/>
      <c r="Q240" s="29"/>
      <c r="R240" s="29"/>
      <c r="S240" s="29"/>
      <c r="T240" s="29"/>
      <c r="U240" s="29"/>
      <c r="V240" s="29"/>
      <c r="W240" s="29"/>
      <c r="X240" s="29"/>
    </row>
    <row r="241" spans="1:24" ht="14.25" customHeight="1" x14ac:dyDescent="0.2">
      <c r="A241" s="29"/>
      <c r="B241" s="29"/>
      <c r="C241" s="29"/>
      <c r="D241" s="29"/>
      <c r="E241" s="29"/>
      <c r="F241" s="61"/>
      <c r="G241" s="29"/>
      <c r="H241" s="29"/>
      <c r="I241" s="29"/>
      <c r="J241" s="29"/>
      <c r="K241" s="15"/>
      <c r="L241" s="29"/>
      <c r="M241" s="29"/>
      <c r="N241" s="334"/>
      <c r="O241" s="334"/>
      <c r="P241" s="29"/>
      <c r="Q241" s="29"/>
      <c r="R241" s="29"/>
      <c r="S241" s="29"/>
      <c r="T241" s="29"/>
      <c r="U241" s="29"/>
      <c r="V241" s="29"/>
      <c r="W241" s="29"/>
      <c r="X241" s="29"/>
    </row>
    <row r="242" spans="1:24" ht="14.25" customHeight="1" x14ac:dyDescent="0.2">
      <c r="A242" s="29"/>
      <c r="B242" s="29"/>
      <c r="C242" s="29"/>
      <c r="D242" s="29"/>
      <c r="E242" s="29"/>
      <c r="F242" s="61"/>
      <c r="G242" s="29"/>
      <c r="H242" s="29"/>
      <c r="I242" s="29"/>
      <c r="J242" s="29"/>
      <c r="K242" s="15"/>
      <c r="L242" s="29"/>
      <c r="M242" s="29"/>
      <c r="N242" s="334"/>
      <c r="O242" s="334"/>
      <c r="P242" s="29"/>
      <c r="Q242" s="29"/>
      <c r="R242" s="29"/>
      <c r="S242" s="29"/>
      <c r="T242" s="29"/>
      <c r="U242" s="29"/>
      <c r="V242" s="29"/>
      <c r="W242" s="29"/>
      <c r="X242" s="29"/>
    </row>
    <row r="243" spans="1:24" ht="14.25" customHeight="1" x14ac:dyDescent="0.2">
      <c r="A243" s="29"/>
      <c r="B243" s="29"/>
      <c r="C243" s="29"/>
      <c r="D243" s="29"/>
      <c r="E243" s="29"/>
      <c r="F243" s="61"/>
      <c r="G243" s="29"/>
      <c r="H243" s="29"/>
      <c r="I243" s="29"/>
      <c r="J243" s="29"/>
      <c r="K243" s="15"/>
      <c r="L243" s="29"/>
      <c r="M243" s="29"/>
      <c r="N243" s="334"/>
      <c r="O243" s="334"/>
      <c r="P243" s="29"/>
      <c r="Q243" s="29"/>
      <c r="R243" s="29"/>
      <c r="S243" s="29"/>
      <c r="T243" s="29"/>
      <c r="U243" s="29"/>
      <c r="V243" s="29"/>
      <c r="W243" s="29"/>
      <c r="X243" s="29"/>
    </row>
    <row r="244" spans="1:24" ht="14.25" customHeight="1" x14ac:dyDescent="0.2">
      <c r="A244" s="29"/>
      <c r="B244" s="29"/>
      <c r="C244" s="29"/>
      <c r="D244" s="29"/>
      <c r="E244" s="29"/>
      <c r="F244" s="61"/>
      <c r="G244" s="29"/>
      <c r="H244" s="29"/>
      <c r="I244" s="29"/>
      <c r="J244" s="29"/>
      <c r="K244" s="15"/>
      <c r="L244" s="29"/>
      <c r="M244" s="29"/>
      <c r="N244" s="334"/>
      <c r="O244" s="334"/>
      <c r="P244" s="29"/>
      <c r="Q244" s="29"/>
      <c r="R244" s="29"/>
      <c r="S244" s="29"/>
      <c r="T244" s="29"/>
      <c r="U244" s="29"/>
      <c r="V244" s="29"/>
      <c r="W244" s="29"/>
      <c r="X244" s="29"/>
    </row>
    <row r="245" spans="1:24" ht="14.25" customHeight="1" x14ac:dyDescent="0.2">
      <c r="A245" s="29"/>
      <c r="B245" s="29"/>
      <c r="C245" s="29"/>
      <c r="D245" s="29"/>
      <c r="E245" s="29"/>
      <c r="F245" s="61"/>
      <c r="G245" s="29"/>
      <c r="H245" s="29"/>
      <c r="I245" s="29"/>
      <c r="J245" s="29"/>
      <c r="K245" s="15"/>
      <c r="L245" s="29"/>
      <c r="M245" s="29"/>
      <c r="N245" s="334"/>
      <c r="O245" s="334"/>
      <c r="P245" s="29"/>
      <c r="Q245" s="29"/>
      <c r="R245" s="29"/>
      <c r="S245" s="29"/>
      <c r="T245" s="29"/>
      <c r="U245" s="29"/>
      <c r="V245" s="29"/>
      <c r="W245" s="29"/>
      <c r="X245" s="29"/>
    </row>
    <row r="246" spans="1:24" ht="14.25" customHeight="1" x14ac:dyDescent="0.2">
      <c r="A246" s="29"/>
      <c r="B246" s="29"/>
      <c r="C246" s="29"/>
      <c r="D246" s="29"/>
      <c r="E246" s="29"/>
      <c r="F246" s="61"/>
      <c r="G246" s="29"/>
      <c r="H246" s="29"/>
      <c r="I246" s="29"/>
      <c r="J246" s="29"/>
      <c r="K246" s="15"/>
      <c r="L246" s="29"/>
      <c r="M246" s="29"/>
      <c r="N246" s="334"/>
      <c r="O246" s="334"/>
      <c r="P246" s="29"/>
      <c r="Q246" s="29"/>
      <c r="R246" s="29"/>
      <c r="S246" s="29"/>
      <c r="T246" s="29"/>
      <c r="U246" s="29"/>
      <c r="V246" s="29"/>
      <c r="W246" s="29"/>
      <c r="X246" s="29"/>
    </row>
    <row r="247" spans="1:24" ht="14.25" customHeight="1" x14ac:dyDescent="0.2">
      <c r="A247" s="29"/>
      <c r="B247" s="29"/>
      <c r="C247" s="29"/>
      <c r="D247" s="29"/>
      <c r="E247" s="29"/>
      <c r="F247" s="61"/>
      <c r="G247" s="29"/>
      <c r="H247" s="29"/>
      <c r="I247" s="29"/>
      <c r="J247" s="29"/>
      <c r="K247" s="15"/>
      <c r="L247" s="29"/>
      <c r="M247" s="29"/>
      <c r="N247" s="334"/>
      <c r="O247" s="334"/>
      <c r="P247" s="29"/>
      <c r="Q247" s="29"/>
      <c r="R247" s="29"/>
      <c r="S247" s="29"/>
      <c r="T247" s="29"/>
      <c r="U247" s="29"/>
      <c r="V247" s="29"/>
      <c r="W247" s="29"/>
      <c r="X247" s="29"/>
    </row>
    <row r="248" spans="1:24" ht="14.25" customHeight="1" x14ac:dyDescent="0.2">
      <c r="A248" s="29"/>
      <c r="B248" s="29"/>
      <c r="C248" s="29"/>
      <c r="D248" s="29"/>
      <c r="E248" s="29"/>
      <c r="F248" s="61"/>
      <c r="G248" s="29"/>
      <c r="H248" s="29"/>
      <c r="I248" s="29"/>
      <c r="J248" s="29"/>
      <c r="K248" s="15"/>
      <c r="L248" s="29"/>
      <c r="M248" s="29"/>
      <c r="N248" s="334"/>
      <c r="O248" s="334"/>
      <c r="P248" s="29"/>
      <c r="Q248" s="29"/>
      <c r="R248" s="29"/>
      <c r="S248" s="29"/>
      <c r="T248" s="29"/>
      <c r="U248" s="29"/>
      <c r="V248" s="29"/>
      <c r="W248" s="29"/>
      <c r="X248" s="29"/>
    </row>
    <row r="249" spans="1:24" ht="14.25" customHeight="1" x14ac:dyDescent="0.2">
      <c r="A249" s="29"/>
      <c r="B249" s="29"/>
      <c r="C249" s="29"/>
      <c r="D249" s="29"/>
      <c r="E249" s="29"/>
      <c r="F249" s="61"/>
      <c r="G249" s="29"/>
      <c r="H249" s="29"/>
      <c r="I249" s="29"/>
      <c r="J249" s="29"/>
      <c r="K249" s="15"/>
      <c r="L249" s="29"/>
      <c r="M249" s="29"/>
      <c r="N249" s="334"/>
      <c r="O249" s="334"/>
      <c r="P249" s="29"/>
      <c r="Q249" s="29"/>
      <c r="R249" s="29"/>
      <c r="S249" s="29"/>
      <c r="T249" s="29"/>
      <c r="U249" s="29"/>
      <c r="V249" s="29"/>
      <c r="W249" s="29"/>
      <c r="X249" s="29"/>
    </row>
    <row r="250" spans="1:24" ht="14.25" customHeight="1" x14ac:dyDescent="0.2">
      <c r="A250" s="29"/>
      <c r="B250" s="29"/>
      <c r="C250" s="29"/>
      <c r="D250" s="29"/>
      <c r="E250" s="29"/>
      <c r="F250" s="61"/>
      <c r="G250" s="29"/>
      <c r="H250" s="29"/>
      <c r="I250" s="29"/>
      <c r="J250" s="29"/>
      <c r="K250" s="15"/>
      <c r="L250" s="29"/>
      <c r="M250" s="29"/>
      <c r="N250" s="334"/>
      <c r="O250" s="334"/>
      <c r="P250" s="29"/>
      <c r="Q250" s="29"/>
      <c r="R250" s="29"/>
      <c r="S250" s="29"/>
      <c r="T250" s="29"/>
      <c r="U250" s="29"/>
      <c r="V250" s="29"/>
      <c r="W250" s="29"/>
      <c r="X250" s="29"/>
    </row>
    <row r="251" spans="1:24" ht="14.25" customHeight="1" x14ac:dyDescent="0.2">
      <c r="A251" s="29"/>
      <c r="B251" s="29"/>
      <c r="C251" s="29"/>
      <c r="D251" s="29"/>
      <c r="E251" s="29"/>
      <c r="F251" s="61"/>
      <c r="G251" s="29"/>
      <c r="H251" s="29"/>
      <c r="I251" s="29"/>
      <c r="J251" s="29"/>
      <c r="K251" s="15"/>
      <c r="L251" s="29"/>
      <c r="M251" s="29"/>
      <c r="N251" s="334"/>
      <c r="O251" s="334"/>
      <c r="P251" s="29"/>
      <c r="Q251" s="29"/>
      <c r="R251" s="29"/>
      <c r="S251" s="29"/>
      <c r="T251" s="29"/>
      <c r="U251" s="29"/>
      <c r="V251" s="29"/>
      <c r="W251" s="29"/>
      <c r="X251" s="29"/>
    </row>
    <row r="252" spans="1:24" ht="14.25" customHeight="1" x14ac:dyDescent="0.2">
      <c r="A252" s="29"/>
      <c r="B252" s="29"/>
      <c r="C252" s="29"/>
      <c r="D252" s="29"/>
      <c r="E252" s="29"/>
      <c r="F252" s="61"/>
      <c r="G252" s="29"/>
      <c r="H252" s="29"/>
      <c r="I252" s="29"/>
      <c r="J252" s="29"/>
      <c r="K252" s="15"/>
      <c r="L252" s="29"/>
      <c r="M252" s="29"/>
      <c r="N252" s="334"/>
      <c r="O252" s="334"/>
      <c r="P252" s="29"/>
      <c r="Q252" s="29"/>
      <c r="R252" s="29"/>
      <c r="S252" s="29"/>
      <c r="T252" s="29"/>
      <c r="U252" s="29"/>
      <c r="V252" s="29"/>
      <c r="W252" s="29"/>
      <c r="X252" s="29"/>
    </row>
    <row r="253" spans="1:24" ht="14.25" customHeight="1" x14ac:dyDescent="0.2">
      <c r="A253" s="29"/>
      <c r="B253" s="29"/>
      <c r="C253" s="29"/>
      <c r="D253" s="29"/>
      <c r="E253" s="29"/>
      <c r="F253" s="61"/>
      <c r="G253" s="29"/>
      <c r="H253" s="29"/>
      <c r="I253" s="29"/>
      <c r="J253" s="29"/>
      <c r="K253" s="15"/>
      <c r="L253" s="29"/>
      <c r="M253" s="29"/>
      <c r="N253" s="334"/>
      <c r="O253" s="334"/>
      <c r="P253" s="29"/>
      <c r="Q253" s="29"/>
      <c r="R253" s="29"/>
      <c r="S253" s="29"/>
      <c r="T253" s="29"/>
      <c r="U253" s="29"/>
      <c r="V253" s="29"/>
      <c r="W253" s="29"/>
      <c r="X253" s="29"/>
    </row>
    <row r="254" spans="1:24" ht="14.25" customHeight="1" x14ac:dyDescent="0.2">
      <c r="A254" s="29"/>
      <c r="B254" s="29"/>
      <c r="C254" s="29"/>
      <c r="D254" s="29"/>
      <c r="E254" s="29"/>
      <c r="F254" s="61"/>
      <c r="G254" s="29"/>
      <c r="H254" s="29"/>
      <c r="I254" s="29"/>
      <c r="J254" s="29"/>
      <c r="K254" s="15"/>
      <c r="L254" s="29"/>
      <c r="M254" s="29"/>
      <c r="N254" s="334"/>
      <c r="O254" s="334"/>
      <c r="P254" s="29"/>
      <c r="Q254" s="29"/>
      <c r="R254" s="29"/>
      <c r="S254" s="29"/>
      <c r="T254" s="29"/>
      <c r="U254" s="29"/>
      <c r="V254" s="29"/>
      <c r="W254" s="29"/>
      <c r="X254" s="29"/>
    </row>
    <row r="255" spans="1:24" ht="14.25" customHeight="1" x14ac:dyDescent="0.2">
      <c r="A255" s="29"/>
      <c r="B255" s="29"/>
      <c r="C255" s="29"/>
      <c r="D255" s="29"/>
      <c r="E255" s="29"/>
      <c r="F255" s="61"/>
      <c r="G255" s="29"/>
      <c r="H255" s="29"/>
      <c r="I255" s="29"/>
      <c r="J255" s="29"/>
      <c r="K255" s="15"/>
      <c r="L255" s="29"/>
      <c r="M255" s="29"/>
      <c r="N255" s="334"/>
      <c r="O255" s="334"/>
      <c r="P255" s="29"/>
      <c r="Q255" s="29"/>
      <c r="R255" s="29"/>
      <c r="S255" s="29"/>
      <c r="T255" s="29"/>
      <c r="U255" s="29"/>
      <c r="V255" s="29"/>
      <c r="W255" s="29"/>
      <c r="X255" s="29"/>
    </row>
    <row r="256" spans="1:24" ht="14.25" customHeight="1" x14ac:dyDescent="0.2">
      <c r="A256" s="29"/>
      <c r="B256" s="29"/>
      <c r="C256" s="29"/>
      <c r="D256" s="29"/>
      <c r="E256" s="29"/>
      <c r="F256" s="61"/>
      <c r="G256" s="29"/>
      <c r="H256" s="29"/>
      <c r="I256" s="29"/>
      <c r="J256" s="29"/>
      <c r="K256" s="15"/>
      <c r="L256" s="29"/>
      <c r="M256" s="29"/>
      <c r="N256" s="334"/>
      <c r="O256" s="334"/>
      <c r="P256" s="29"/>
      <c r="Q256" s="29"/>
      <c r="R256" s="29"/>
      <c r="S256" s="29"/>
      <c r="T256" s="29"/>
      <c r="U256" s="29"/>
      <c r="V256" s="29"/>
      <c r="W256" s="29"/>
      <c r="X256" s="29"/>
    </row>
    <row r="257" spans="1:24" ht="14.25" customHeight="1" x14ac:dyDescent="0.2">
      <c r="A257" s="29"/>
      <c r="B257" s="29"/>
      <c r="C257" s="29"/>
      <c r="D257" s="29"/>
      <c r="E257" s="29"/>
      <c r="F257" s="61"/>
      <c r="G257" s="29"/>
      <c r="H257" s="29"/>
      <c r="I257" s="29"/>
      <c r="J257" s="29"/>
      <c r="K257" s="15"/>
      <c r="L257" s="29"/>
      <c r="M257" s="29"/>
      <c r="N257" s="334"/>
      <c r="O257" s="334"/>
      <c r="P257" s="29"/>
      <c r="Q257" s="29"/>
      <c r="R257" s="29"/>
      <c r="S257" s="29"/>
      <c r="T257" s="29"/>
      <c r="U257" s="29"/>
      <c r="V257" s="29"/>
      <c r="W257" s="29"/>
      <c r="X257" s="29"/>
    </row>
    <row r="258" spans="1:24" ht="14.25" customHeight="1" x14ac:dyDescent="0.2">
      <c r="A258" s="29"/>
      <c r="B258" s="29"/>
      <c r="C258" s="29"/>
      <c r="D258" s="29"/>
      <c r="E258" s="29"/>
      <c r="F258" s="61"/>
      <c r="G258" s="29"/>
      <c r="H258" s="29"/>
      <c r="I258" s="29"/>
      <c r="J258" s="29"/>
      <c r="K258" s="15"/>
      <c r="L258" s="29"/>
      <c r="M258" s="29"/>
      <c r="N258" s="334"/>
      <c r="O258" s="334"/>
      <c r="P258" s="29"/>
      <c r="Q258" s="29"/>
      <c r="R258" s="29"/>
      <c r="S258" s="29"/>
      <c r="T258" s="29"/>
      <c r="U258" s="29"/>
      <c r="V258" s="29"/>
      <c r="W258" s="29"/>
      <c r="X258" s="29"/>
    </row>
    <row r="259" spans="1:24" ht="14.25" customHeight="1" x14ac:dyDescent="0.2">
      <c r="A259" s="29"/>
      <c r="B259" s="29"/>
      <c r="C259" s="29"/>
      <c r="D259" s="29"/>
      <c r="E259" s="29"/>
      <c r="F259" s="61"/>
      <c r="G259" s="29"/>
      <c r="H259" s="29"/>
      <c r="I259" s="29"/>
      <c r="J259" s="29"/>
      <c r="K259" s="15"/>
      <c r="L259" s="29"/>
      <c r="M259" s="29"/>
      <c r="N259" s="334"/>
      <c r="O259" s="334"/>
      <c r="P259" s="29"/>
      <c r="Q259" s="29"/>
      <c r="R259" s="29"/>
      <c r="S259" s="29"/>
      <c r="T259" s="29"/>
      <c r="U259" s="29"/>
      <c r="V259" s="29"/>
      <c r="W259" s="29"/>
      <c r="X259" s="29"/>
    </row>
    <row r="260" spans="1:24" ht="14.25" customHeight="1" x14ac:dyDescent="0.2">
      <c r="A260" s="29"/>
      <c r="B260" s="29"/>
      <c r="C260" s="29"/>
      <c r="D260" s="29"/>
      <c r="E260" s="29"/>
      <c r="F260" s="61"/>
      <c r="G260" s="29"/>
      <c r="H260" s="29"/>
      <c r="I260" s="29"/>
      <c r="J260" s="29"/>
      <c r="K260" s="15"/>
      <c r="L260" s="29"/>
      <c r="M260" s="29"/>
      <c r="N260" s="334"/>
      <c r="O260" s="334"/>
      <c r="P260" s="29"/>
      <c r="Q260" s="29"/>
      <c r="R260" s="29"/>
      <c r="S260" s="29"/>
      <c r="T260" s="29"/>
      <c r="U260" s="29"/>
      <c r="V260" s="29"/>
      <c r="W260" s="29"/>
      <c r="X260" s="29"/>
    </row>
    <row r="261" spans="1:24" ht="14.25" customHeight="1" x14ac:dyDescent="0.2">
      <c r="A261" s="29"/>
      <c r="B261" s="29"/>
      <c r="C261" s="29"/>
      <c r="D261" s="29"/>
      <c r="E261" s="29"/>
      <c r="F261" s="61"/>
      <c r="G261" s="29"/>
      <c r="H261" s="29"/>
      <c r="I261" s="29"/>
      <c r="J261" s="29"/>
      <c r="K261" s="15"/>
      <c r="L261" s="29"/>
      <c r="M261" s="29"/>
      <c r="N261" s="334"/>
      <c r="O261" s="334"/>
      <c r="P261" s="29"/>
      <c r="Q261" s="29"/>
      <c r="R261" s="29"/>
      <c r="S261" s="29"/>
      <c r="T261" s="29"/>
      <c r="U261" s="29"/>
      <c r="V261" s="29"/>
      <c r="W261" s="29"/>
      <c r="X261" s="29"/>
    </row>
    <row r="262" spans="1:24" ht="14.25" customHeight="1" x14ac:dyDescent="0.2">
      <c r="A262" s="29"/>
      <c r="B262" s="29"/>
      <c r="C262" s="29"/>
      <c r="D262" s="29"/>
      <c r="E262" s="29"/>
      <c r="F262" s="61"/>
      <c r="G262" s="29"/>
      <c r="H262" s="29"/>
      <c r="I262" s="29"/>
      <c r="J262" s="29"/>
      <c r="K262" s="15"/>
      <c r="L262" s="29"/>
      <c r="M262" s="29"/>
      <c r="N262" s="334"/>
      <c r="O262" s="334"/>
      <c r="P262" s="29"/>
      <c r="Q262" s="29"/>
      <c r="R262" s="29"/>
      <c r="S262" s="29"/>
      <c r="T262" s="29"/>
      <c r="U262" s="29"/>
      <c r="V262" s="29"/>
      <c r="W262" s="29"/>
      <c r="X262" s="29"/>
    </row>
    <row r="263" spans="1:24" ht="14.25" customHeight="1" x14ac:dyDescent="0.2">
      <c r="A263" s="29"/>
      <c r="B263" s="29"/>
      <c r="C263" s="29"/>
      <c r="D263" s="29"/>
      <c r="E263" s="29"/>
      <c r="F263" s="61"/>
      <c r="G263" s="29"/>
      <c r="H263" s="29"/>
      <c r="I263" s="29"/>
      <c r="J263" s="29"/>
      <c r="K263" s="15"/>
      <c r="L263" s="29"/>
      <c r="M263" s="29"/>
      <c r="N263" s="334"/>
      <c r="O263" s="334"/>
      <c r="P263" s="29"/>
      <c r="Q263" s="29"/>
      <c r="R263" s="29"/>
      <c r="S263" s="29"/>
      <c r="T263" s="29"/>
      <c r="U263" s="29"/>
      <c r="V263" s="29"/>
      <c r="W263" s="29"/>
      <c r="X263" s="29"/>
    </row>
    <row r="264" spans="1:24" ht="14.25" customHeight="1" x14ac:dyDescent="0.2">
      <c r="A264" s="29"/>
      <c r="B264" s="29"/>
      <c r="C264" s="29"/>
      <c r="D264" s="29"/>
      <c r="E264" s="29"/>
      <c r="F264" s="61"/>
      <c r="G264" s="29"/>
      <c r="H264" s="29"/>
      <c r="I264" s="29"/>
      <c r="J264" s="29"/>
      <c r="K264" s="15"/>
      <c r="L264" s="29"/>
      <c r="M264" s="29"/>
      <c r="N264" s="334"/>
      <c r="O264" s="334"/>
      <c r="P264" s="29"/>
      <c r="Q264" s="29"/>
      <c r="R264" s="29"/>
      <c r="S264" s="29"/>
      <c r="T264" s="29"/>
      <c r="U264" s="29"/>
      <c r="V264" s="29"/>
      <c r="W264" s="29"/>
      <c r="X264" s="29"/>
    </row>
    <row r="265" spans="1:24" ht="14.25" customHeight="1" x14ac:dyDescent="0.2">
      <c r="A265" s="29"/>
      <c r="B265" s="29"/>
      <c r="C265" s="29"/>
      <c r="D265" s="29"/>
      <c r="E265" s="29"/>
      <c r="F265" s="61"/>
      <c r="G265" s="29"/>
      <c r="H265" s="29"/>
      <c r="I265" s="29"/>
      <c r="J265" s="29"/>
      <c r="K265" s="15"/>
      <c r="L265" s="29"/>
      <c r="M265" s="29"/>
      <c r="N265" s="334"/>
      <c r="O265" s="334"/>
      <c r="P265" s="29"/>
      <c r="Q265" s="29"/>
      <c r="R265" s="29"/>
      <c r="S265" s="29"/>
      <c r="T265" s="29"/>
      <c r="U265" s="29"/>
      <c r="V265" s="29"/>
      <c r="W265" s="29"/>
      <c r="X265" s="29"/>
    </row>
    <row r="266" spans="1:24" ht="14.25" customHeight="1" x14ac:dyDescent="0.2">
      <c r="A266" s="29"/>
      <c r="B266" s="29"/>
      <c r="C266" s="29"/>
      <c r="D266" s="29"/>
      <c r="E266" s="29"/>
      <c r="F266" s="61"/>
      <c r="G266" s="29"/>
      <c r="H266" s="29"/>
      <c r="I266" s="29"/>
      <c r="J266" s="29"/>
      <c r="K266" s="15"/>
      <c r="L266" s="29"/>
      <c r="M266" s="29"/>
      <c r="N266" s="334"/>
      <c r="O266" s="334"/>
      <c r="P266" s="29"/>
      <c r="Q266" s="29"/>
      <c r="R266" s="29"/>
      <c r="S266" s="29"/>
      <c r="T266" s="29"/>
      <c r="U266" s="29"/>
      <c r="V266" s="29"/>
      <c r="W266" s="29"/>
      <c r="X266" s="29"/>
    </row>
    <row r="267" spans="1:24" ht="14.25" customHeight="1" x14ac:dyDescent="0.2">
      <c r="A267" s="29"/>
      <c r="B267" s="29"/>
      <c r="C267" s="29"/>
      <c r="D267" s="29"/>
      <c r="E267" s="29"/>
      <c r="F267" s="61"/>
      <c r="G267" s="29"/>
      <c r="H267" s="29"/>
      <c r="I267" s="29"/>
      <c r="J267" s="29"/>
      <c r="K267" s="15"/>
      <c r="L267" s="29"/>
      <c r="M267" s="29"/>
      <c r="N267" s="334"/>
      <c r="O267" s="334"/>
      <c r="P267" s="29"/>
      <c r="Q267" s="29"/>
      <c r="R267" s="29"/>
      <c r="S267" s="29"/>
      <c r="T267" s="29"/>
      <c r="U267" s="29"/>
      <c r="V267" s="29"/>
      <c r="W267" s="29"/>
      <c r="X267" s="29"/>
    </row>
    <row r="268" spans="1:24" ht="14.25" customHeight="1" x14ac:dyDescent="0.2">
      <c r="A268" s="29"/>
      <c r="B268" s="29"/>
      <c r="C268" s="29"/>
      <c r="D268" s="29"/>
      <c r="E268" s="29"/>
      <c r="F268" s="61"/>
      <c r="G268" s="29"/>
      <c r="H268" s="29"/>
      <c r="I268" s="29"/>
      <c r="J268" s="29"/>
      <c r="K268" s="15"/>
      <c r="L268" s="29"/>
      <c r="M268" s="29"/>
      <c r="N268" s="334"/>
      <c r="O268" s="334"/>
      <c r="P268" s="29"/>
      <c r="Q268" s="29"/>
      <c r="R268" s="29"/>
      <c r="S268" s="29"/>
      <c r="T268" s="29"/>
      <c r="U268" s="29"/>
      <c r="V268" s="29"/>
      <c r="W268" s="29"/>
      <c r="X268" s="29"/>
    </row>
    <row r="269" spans="1:24" ht="14.25" customHeight="1" x14ac:dyDescent="0.2">
      <c r="A269" s="29"/>
      <c r="B269" s="29"/>
      <c r="C269" s="29"/>
      <c r="D269" s="29"/>
      <c r="E269" s="29"/>
      <c r="F269" s="61"/>
      <c r="G269" s="29"/>
      <c r="H269" s="29"/>
      <c r="I269" s="29"/>
      <c r="J269" s="29"/>
      <c r="K269" s="15"/>
      <c r="L269" s="29"/>
      <c r="M269" s="29"/>
      <c r="N269" s="334"/>
      <c r="O269" s="334"/>
      <c r="P269" s="29"/>
      <c r="Q269" s="29"/>
      <c r="R269" s="29"/>
      <c r="S269" s="29"/>
      <c r="T269" s="29"/>
      <c r="U269" s="29"/>
      <c r="V269" s="29"/>
      <c r="W269" s="29"/>
      <c r="X269" s="29"/>
    </row>
    <row r="270" spans="1:24" ht="14.25" customHeight="1" x14ac:dyDescent="0.2">
      <c r="A270" s="29"/>
      <c r="B270" s="29"/>
      <c r="C270" s="29"/>
      <c r="D270" s="29"/>
      <c r="E270" s="29"/>
      <c r="F270" s="61"/>
      <c r="G270" s="29"/>
      <c r="H270" s="29"/>
      <c r="I270" s="29"/>
      <c r="J270" s="29"/>
      <c r="K270" s="15"/>
      <c r="L270" s="29"/>
      <c r="M270" s="29"/>
      <c r="N270" s="334"/>
      <c r="O270" s="334"/>
      <c r="P270" s="29"/>
      <c r="Q270" s="29"/>
      <c r="R270" s="29"/>
      <c r="S270" s="29"/>
      <c r="T270" s="29"/>
      <c r="U270" s="29"/>
      <c r="V270" s="29"/>
      <c r="W270" s="29"/>
      <c r="X270" s="29"/>
    </row>
    <row r="271" spans="1:24" ht="14.25" customHeight="1" x14ac:dyDescent="0.2">
      <c r="A271" s="29"/>
      <c r="B271" s="29"/>
      <c r="C271" s="29"/>
      <c r="D271" s="29"/>
      <c r="E271" s="29"/>
      <c r="F271" s="61"/>
      <c r="G271" s="29"/>
      <c r="H271" s="29"/>
      <c r="I271" s="29"/>
      <c r="J271" s="29"/>
      <c r="K271" s="15"/>
      <c r="L271" s="29"/>
      <c r="M271" s="29"/>
      <c r="N271" s="334"/>
      <c r="O271" s="334"/>
      <c r="P271" s="29"/>
      <c r="Q271" s="29"/>
      <c r="R271" s="29"/>
      <c r="S271" s="29"/>
      <c r="T271" s="29"/>
      <c r="U271" s="29"/>
      <c r="V271" s="29"/>
      <c r="W271" s="29"/>
      <c r="X271" s="29"/>
    </row>
    <row r="272" spans="1:24" ht="14.25" customHeight="1" x14ac:dyDescent="0.2">
      <c r="A272" s="29"/>
      <c r="B272" s="29"/>
      <c r="C272" s="29"/>
      <c r="D272" s="29"/>
      <c r="E272" s="29"/>
      <c r="F272" s="61"/>
      <c r="G272" s="29"/>
      <c r="H272" s="29"/>
      <c r="I272" s="29"/>
      <c r="J272" s="29"/>
      <c r="K272" s="15"/>
      <c r="L272" s="29"/>
      <c r="M272" s="29"/>
      <c r="N272" s="334"/>
      <c r="O272" s="334"/>
      <c r="P272" s="29"/>
      <c r="Q272" s="29"/>
      <c r="R272" s="29"/>
      <c r="S272" s="29"/>
      <c r="T272" s="29"/>
      <c r="U272" s="29"/>
      <c r="V272" s="29"/>
      <c r="W272" s="29"/>
      <c r="X272" s="29"/>
    </row>
    <row r="273" spans="1:24" ht="14.25" customHeight="1" x14ac:dyDescent="0.2">
      <c r="A273" s="29"/>
      <c r="B273" s="29"/>
      <c r="C273" s="29"/>
      <c r="D273" s="29"/>
      <c r="E273" s="29"/>
      <c r="F273" s="61"/>
      <c r="G273" s="29"/>
      <c r="H273" s="29"/>
      <c r="I273" s="29"/>
      <c r="J273" s="15"/>
      <c r="K273" s="15"/>
      <c r="L273" s="29"/>
      <c r="M273" s="29"/>
      <c r="N273" s="334"/>
      <c r="O273" s="334"/>
      <c r="P273" s="29"/>
      <c r="Q273" s="29"/>
      <c r="R273" s="29"/>
      <c r="S273" s="29"/>
      <c r="T273" s="29"/>
      <c r="U273" s="29"/>
      <c r="V273" s="29"/>
      <c r="W273" s="29"/>
      <c r="X273" s="29"/>
    </row>
    <row r="274" spans="1:24" ht="14.25" customHeight="1" x14ac:dyDescent="0.2">
      <c r="A274" s="29"/>
      <c r="B274" s="29"/>
      <c r="C274" s="29"/>
      <c r="D274" s="29"/>
      <c r="E274" s="29"/>
      <c r="F274" s="61"/>
      <c r="G274" s="29"/>
      <c r="H274" s="29"/>
      <c r="I274" s="29"/>
      <c r="J274" s="15"/>
      <c r="K274" s="15"/>
      <c r="L274" s="29"/>
      <c r="M274" s="29"/>
      <c r="N274" s="334"/>
      <c r="O274" s="334"/>
      <c r="P274" s="29"/>
      <c r="Q274" s="29"/>
      <c r="R274" s="29"/>
      <c r="S274" s="29"/>
      <c r="T274" s="29"/>
      <c r="U274" s="29"/>
      <c r="V274" s="29"/>
      <c r="W274" s="29"/>
      <c r="X274" s="29"/>
    </row>
    <row r="275" spans="1:24" ht="14.25" customHeight="1" x14ac:dyDescent="0.2">
      <c r="A275" s="29"/>
      <c r="B275" s="29"/>
      <c r="C275" s="29"/>
      <c r="D275" s="29"/>
      <c r="E275" s="29"/>
      <c r="F275" s="61"/>
      <c r="G275" s="29"/>
      <c r="H275" s="29"/>
      <c r="I275" s="29"/>
      <c r="J275" s="15"/>
      <c r="K275" s="15"/>
      <c r="L275" s="29"/>
      <c r="M275" s="29"/>
      <c r="N275" s="334"/>
      <c r="O275" s="334"/>
      <c r="P275" s="29"/>
      <c r="Q275" s="29"/>
      <c r="R275" s="29"/>
      <c r="S275" s="29"/>
      <c r="T275" s="29"/>
      <c r="U275" s="29"/>
      <c r="V275" s="29"/>
      <c r="W275" s="29"/>
      <c r="X275" s="29"/>
    </row>
    <row r="276" spans="1:24" ht="14.25" customHeight="1" x14ac:dyDescent="0.2">
      <c r="A276" s="29"/>
      <c r="B276" s="29"/>
      <c r="C276" s="29"/>
      <c r="D276" s="29"/>
      <c r="E276" s="29"/>
      <c r="F276" s="61"/>
      <c r="G276" s="29"/>
      <c r="H276" s="29"/>
      <c r="I276" s="29"/>
      <c r="J276" s="15"/>
      <c r="K276" s="15"/>
      <c r="L276" s="29"/>
      <c r="M276" s="29"/>
      <c r="N276" s="334"/>
      <c r="O276" s="334"/>
      <c r="P276" s="29"/>
      <c r="Q276" s="29"/>
      <c r="R276" s="29"/>
      <c r="S276" s="29"/>
      <c r="T276" s="29"/>
      <c r="U276" s="29"/>
      <c r="V276" s="29"/>
      <c r="W276" s="29"/>
      <c r="X276" s="29"/>
    </row>
    <row r="277" spans="1:24" ht="14.25" customHeight="1" x14ac:dyDescent="0.2">
      <c r="A277" s="29"/>
      <c r="B277" s="29"/>
      <c r="C277" s="29"/>
      <c r="D277" s="29"/>
      <c r="E277" s="29"/>
      <c r="F277" s="61"/>
      <c r="G277" s="29"/>
      <c r="H277" s="29"/>
      <c r="I277" s="29"/>
      <c r="J277" s="15"/>
      <c r="K277" s="15"/>
      <c r="L277" s="29"/>
      <c r="M277" s="29"/>
      <c r="N277" s="334"/>
      <c r="O277" s="334"/>
      <c r="P277" s="29"/>
      <c r="Q277" s="29"/>
      <c r="R277" s="29"/>
      <c r="S277" s="29"/>
      <c r="T277" s="29"/>
      <c r="U277" s="29"/>
      <c r="V277" s="29"/>
      <c r="W277" s="29"/>
      <c r="X277" s="29"/>
    </row>
    <row r="278" spans="1:24" ht="14.25" customHeight="1" x14ac:dyDescent="0.2">
      <c r="A278" s="29"/>
      <c r="B278" s="29"/>
      <c r="C278" s="29"/>
      <c r="D278" s="29"/>
      <c r="E278" s="29"/>
      <c r="F278" s="61"/>
      <c r="G278" s="29"/>
      <c r="H278" s="29"/>
      <c r="I278" s="29"/>
      <c r="J278" s="15"/>
      <c r="K278" s="15"/>
      <c r="L278" s="29"/>
      <c r="M278" s="29"/>
      <c r="N278" s="334"/>
      <c r="O278" s="334"/>
      <c r="P278" s="29"/>
      <c r="Q278" s="29"/>
      <c r="R278" s="29"/>
      <c r="S278" s="29"/>
      <c r="T278" s="29"/>
      <c r="U278" s="29"/>
      <c r="V278" s="29"/>
      <c r="W278" s="29"/>
      <c r="X278" s="29"/>
    </row>
    <row r="279" spans="1:24" ht="14.25" customHeight="1" x14ac:dyDescent="0.2">
      <c r="A279" s="29"/>
      <c r="B279" s="29"/>
      <c r="C279" s="29"/>
      <c r="D279" s="29"/>
      <c r="E279" s="29"/>
      <c r="F279" s="61"/>
      <c r="G279" s="29"/>
      <c r="H279" s="29"/>
      <c r="I279" s="29"/>
      <c r="J279" s="15"/>
      <c r="K279" s="15"/>
      <c r="L279" s="29"/>
      <c r="M279" s="29"/>
      <c r="N279" s="334"/>
      <c r="O279" s="334"/>
      <c r="P279" s="29"/>
      <c r="Q279" s="29"/>
      <c r="R279" s="29"/>
      <c r="S279" s="29"/>
      <c r="T279" s="29"/>
      <c r="U279" s="29"/>
      <c r="V279" s="29"/>
      <c r="W279" s="29"/>
      <c r="X279" s="29"/>
    </row>
    <row r="280" spans="1:24" ht="14.25" customHeight="1" x14ac:dyDescent="0.2">
      <c r="A280" s="29"/>
      <c r="B280" s="29"/>
      <c r="C280" s="29"/>
      <c r="D280" s="29"/>
      <c r="E280" s="29"/>
      <c r="F280" s="61"/>
      <c r="G280" s="29"/>
      <c r="H280" s="29"/>
      <c r="I280" s="29"/>
      <c r="J280" s="15"/>
      <c r="K280" s="15"/>
      <c r="L280" s="29"/>
      <c r="M280" s="29"/>
      <c r="N280" s="334"/>
      <c r="O280" s="334"/>
      <c r="P280" s="29"/>
      <c r="Q280" s="29"/>
      <c r="R280" s="29"/>
      <c r="S280" s="29"/>
      <c r="T280" s="29"/>
      <c r="U280" s="29"/>
      <c r="V280" s="29"/>
      <c r="W280" s="29"/>
      <c r="X280" s="29"/>
    </row>
    <row r="281" spans="1:24" ht="14.25" customHeight="1" x14ac:dyDescent="0.2">
      <c r="A281" s="29"/>
      <c r="B281" s="29"/>
      <c r="C281" s="29"/>
      <c r="D281" s="29"/>
      <c r="E281" s="29"/>
      <c r="F281" s="61"/>
      <c r="G281" s="29"/>
      <c r="H281" s="29"/>
      <c r="I281" s="29"/>
      <c r="J281" s="15"/>
      <c r="K281" s="15"/>
      <c r="L281" s="29"/>
      <c r="M281" s="29"/>
      <c r="N281" s="334"/>
      <c r="O281" s="334"/>
      <c r="P281" s="29"/>
      <c r="Q281" s="29"/>
      <c r="R281" s="29"/>
      <c r="S281" s="29"/>
      <c r="T281" s="29"/>
      <c r="U281" s="29"/>
      <c r="V281" s="29"/>
      <c r="W281" s="29"/>
      <c r="X281" s="29"/>
    </row>
    <row r="282" spans="1:24" ht="14.25" customHeight="1" x14ac:dyDescent="0.2">
      <c r="A282" s="29"/>
      <c r="B282" s="29"/>
      <c r="C282" s="29"/>
      <c r="D282" s="29"/>
      <c r="E282" s="29"/>
      <c r="F282" s="61"/>
      <c r="G282" s="29"/>
      <c r="H282" s="29"/>
      <c r="I282" s="29"/>
      <c r="J282" s="15"/>
      <c r="K282" s="15"/>
      <c r="L282" s="29"/>
      <c r="M282" s="29"/>
      <c r="N282" s="334"/>
      <c r="O282" s="334"/>
      <c r="P282" s="29"/>
      <c r="Q282" s="29"/>
      <c r="R282" s="29"/>
      <c r="S282" s="29"/>
      <c r="T282" s="29"/>
      <c r="U282" s="29"/>
      <c r="V282" s="29"/>
      <c r="W282" s="29"/>
      <c r="X282" s="29"/>
    </row>
    <row r="283" spans="1:24" ht="14.25" customHeight="1" x14ac:dyDescent="0.2">
      <c r="A283" s="29"/>
      <c r="B283" s="29"/>
      <c r="C283" s="29"/>
      <c r="D283" s="29"/>
      <c r="E283" s="29"/>
      <c r="F283" s="61"/>
      <c r="G283" s="29"/>
      <c r="H283" s="29"/>
      <c r="I283" s="29"/>
      <c r="J283" s="15"/>
      <c r="K283" s="15"/>
      <c r="L283" s="29"/>
      <c r="M283" s="29"/>
      <c r="N283" s="334"/>
      <c r="O283" s="334"/>
      <c r="P283" s="29"/>
      <c r="Q283" s="29"/>
      <c r="R283" s="29"/>
      <c r="S283" s="29"/>
      <c r="T283" s="29"/>
      <c r="U283" s="29"/>
      <c r="V283" s="29"/>
      <c r="W283" s="29"/>
      <c r="X283" s="29"/>
    </row>
    <row r="284" spans="1:24" ht="14.25" customHeight="1" x14ac:dyDescent="0.2">
      <c r="A284" s="29"/>
      <c r="B284" s="29"/>
      <c r="C284" s="29"/>
      <c r="D284" s="29"/>
      <c r="E284" s="29"/>
      <c r="F284" s="61"/>
      <c r="G284" s="29"/>
      <c r="H284" s="29"/>
      <c r="I284" s="29"/>
      <c r="J284" s="15"/>
      <c r="K284" s="15"/>
      <c r="L284" s="29"/>
      <c r="M284" s="29"/>
      <c r="N284" s="334"/>
      <c r="O284" s="334"/>
      <c r="P284" s="29"/>
      <c r="Q284" s="29"/>
      <c r="R284" s="29"/>
      <c r="S284" s="29"/>
      <c r="T284" s="29"/>
      <c r="U284" s="29"/>
      <c r="V284" s="29"/>
      <c r="W284" s="29"/>
      <c r="X284" s="29"/>
    </row>
    <row r="285" spans="1:24" ht="14.25" customHeight="1" x14ac:dyDescent="0.2">
      <c r="A285" s="29"/>
      <c r="B285" s="29"/>
      <c r="C285" s="29"/>
      <c r="D285" s="29"/>
      <c r="E285" s="29"/>
      <c r="F285" s="61"/>
      <c r="G285" s="29"/>
      <c r="H285" s="29"/>
      <c r="I285" s="29"/>
      <c r="J285" s="15"/>
      <c r="K285" s="15"/>
      <c r="L285" s="29"/>
      <c r="M285" s="29"/>
      <c r="N285" s="334"/>
      <c r="O285" s="334"/>
      <c r="P285" s="29"/>
      <c r="Q285" s="29"/>
      <c r="R285" s="29"/>
      <c r="S285" s="29"/>
      <c r="T285" s="29"/>
      <c r="U285" s="29"/>
      <c r="V285" s="29"/>
      <c r="W285" s="29"/>
      <c r="X285" s="29"/>
    </row>
    <row r="286" spans="1:24" ht="14.25" customHeight="1" x14ac:dyDescent="0.2">
      <c r="A286" s="29"/>
      <c r="B286" s="29"/>
      <c r="C286" s="29"/>
      <c r="D286" s="29"/>
      <c r="E286" s="29"/>
      <c r="F286" s="61"/>
      <c r="G286" s="29"/>
      <c r="H286" s="29"/>
      <c r="I286" s="29"/>
      <c r="J286" s="15"/>
      <c r="K286" s="15"/>
      <c r="L286" s="29"/>
      <c r="M286" s="29"/>
      <c r="N286" s="334"/>
      <c r="O286" s="334"/>
      <c r="P286" s="29"/>
      <c r="Q286" s="29"/>
      <c r="R286" s="29"/>
      <c r="S286" s="29"/>
      <c r="T286" s="29"/>
      <c r="U286" s="29"/>
      <c r="V286" s="29"/>
      <c r="W286" s="29"/>
      <c r="X286" s="29"/>
    </row>
    <row r="287" spans="1:24" ht="14.25" customHeight="1" x14ac:dyDescent="0.2">
      <c r="A287" s="29"/>
      <c r="B287" s="29"/>
      <c r="C287" s="29"/>
      <c r="D287" s="29"/>
      <c r="E287" s="29"/>
      <c r="F287" s="61"/>
      <c r="G287" s="29"/>
      <c r="H287" s="29"/>
      <c r="I287" s="29"/>
      <c r="J287" s="15"/>
      <c r="K287" s="15"/>
      <c r="L287" s="29"/>
      <c r="M287" s="29"/>
      <c r="N287" s="334"/>
      <c r="O287" s="334"/>
      <c r="P287" s="29"/>
      <c r="Q287" s="29"/>
      <c r="R287" s="29"/>
      <c r="S287" s="29"/>
      <c r="T287" s="29"/>
      <c r="U287" s="29"/>
      <c r="V287" s="29"/>
      <c r="W287" s="29"/>
      <c r="X287" s="29"/>
    </row>
    <row r="288" spans="1:24" ht="14.25" customHeight="1" x14ac:dyDescent="0.2">
      <c r="A288" s="29"/>
      <c r="B288" s="29"/>
      <c r="C288" s="29"/>
      <c r="D288" s="29"/>
      <c r="E288" s="29"/>
      <c r="F288" s="61"/>
      <c r="G288" s="29"/>
      <c r="H288" s="29"/>
      <c r="I288" s="29"/>
      <c r="J288" s="15"/>
      <c r="K288" s="15"/>
      <c r="L288" s="29"/>
      <c r="M288" s="29"/>
      <c r="N288" s="334"/>
      <c r="O288" s="334"/>
      <c r="P288" s="29"/>
      <c r="Q288" s="29"/>
      <c r="R288" s="29"/>
      <c r="S288" s="29"/>
      <c r="T288" s="29"/>
      <c r="U288" s="29"/>
      <c r="V288" s="29"/>
      <c r="W288" s="29"/>
      <c r="X288" s="29"/>
    </row>
    <row r="289" spans="1:24" ht="14.25" customHeight="1" x14ac:dyDescent="0.2">
      <c r="A289" s="29"/>
      <c r="B289" s="29"/>
      <c r="C289" s="29"/>
      <c r="D289" s="29"/>
      <c r="E289" s="29"/>
      <c r="F289" s="61"/>
      <c r="G289" s="29"/>
      <c r="H289" s="29"/>
      <c r="I289" s="29"/>
      <c r="J289" s="15"/>
      <c r="K289" s="15"/>
      <c r="L289" s="29"/>
      <c r="M289" s="29"/>
      <c r="N289" s="334"/>
      <c r="O289" s="334"/>
      <c r="P289" s="29"/>
      <c r="Q289" s="29"/>
      <c r="R289" s="29"/>
      <c r="S289" s="29"/>
      <c r="T289" s="29"/>
      <c r="U289" s="29"/>
      <c r="V289" s="29"/>
      <c r="W289" s="29"/>
      <c r="X289" s="29"/>
    </row>
    <row r="290" spans="1:24" ht="14.25" customHeight="1" x14ac:dyDescent="0.2">
      <c r="A290" s="29"/>
      <c r="B290" s="29"/>
      <c r="C290" s="29"/>
      <c r="D290" s="29"/>
      <c r="E290" s="29"/>
      <c r="F290" s="61"/>
      <c r="G290" s="29"/>
      <c r="H290" s="29"/>
      <c r="I290" s="29"/>
      <c r="J290" s="15"/>
      <c r="K290" s="15"/>
      <c r="L290" s="29"/>
      <c r="M290" s="29"/>
      <c r="N290" s="334"/>
      <c r="O290" s="334"/>
      <c r="P290" s="29"/>
      <c r="Q290" s="29"/>
      <c r="R290" s="29"/>
      <c r="S290" s="29"/>
      <c r="T290" s="29"/>
      <c r="U290" s="29"/>
      <c r="V290" s="29"/>
      <c r="W290" s="29"/>
      <c r="X290" s="29"/>
    </row>
    <row r="291" spans="1:24" ht="14.25" customHeight="1" x14ac:dyDescent="0.2">
      <c r="A291" s="29"/>
      <c r="B291" s="29"/>
      <c r="C291" s="29"/>
      <c r="D291" s="29"/>
      <c r="E291" s="29"/>
      <c r="F291" s="61"/>
      <c r="G291" s="29"/>
      <c r="H291" s="29"/>
      <c r="I291" s="29"/>
      <c r="J291" s="15"/>
      <c r="K291" s="15"/>
      <c r="L291" s="29"/>
      <c r="M291" s="29"/>
      <c r="N291" s="334"/>
      <c r="O291" s="334"/>
      <c r="P291" s="29"/>
      <c r="Q291" s="29"/>
      <c r="R291" s="29"/>
      <c r="S291" s="29"/>
      <c r="T291" s="29"/>
      <c r="U291" s="29"/>
      <c r="V291" s="29"/>
      <c r="W291" s="29"/>
      <c r="X291" s="29"/>
    </row>
    <row r="292" spans="1:24" ht="14.25" customHeight="1" x14ac:dyDescent="0.2">
      <c r="A292" s="29"/>
      <c r="B292" s="29"/>
      <c r="C292" s="29"/>
      <c r="D292" s="29"/>
      <c r="E292" s="29"/>
      <c r="F292" s="61"/>
      <c r="G292" s="29"/>
      <c r="H292" s="29"/>
      <c r="I292" s="29"/>
      <c r="J292" s="15"/>
      <c r="K292" s="15"/>
      <c r="L292" s="29"/>
      <c r="M292" s="29"/>
      <c r="N292" s="334"/>
      <c r="O292" s="334"/>
      <c r="P292" s="29"/>
      <c r="Q292" s="29"/>
      <c r="R292" s="29"/>
      <c r="S292" s="29"/>
      <c r="T292" s="29"/>
      <c r="U292" s="29"/>
      <c r="V292" s="29"/>
      <c r="W292" s="29"/>
      <c r="X292" s="29"/>
    </row>
    <row r="293" spans="1:24" ht="14.25" customHeight="1" x14ac:dyDescent="0.2">
      <c r="A293" s="29"/>
      <c r="B293" s="29"/>
      <c r="C293" s="29"/>
      <c r="D293" s="29"/>
      <c r="E293" s="29"/>
      <c r="F293" s="61"/>
      <c r="G293" s="29"/>
      <c r="H293" s="29"/>
      <c r="I293" s="29"/>
      <c r="J293" s="15"/>
      <c r="K293" s="15"/>
      <c r="L293" s="29"/>
      <c r="M293" s="29"/>
      <c r="N293" s="334"/>
      <c r="O293" s="334"/>
      <c r="P293" s="29"/>
      <c r="Q293" s="29"/>
      <c r="R293" s="29"/>
      <c r="S293" s="29"/>
      <c r="T293" s="29"/>
      <c r="U293" s="29"/>
      <c r="V293" s="29"/>
      <c r="W293" s="29"/>
      <c r="X293" s="29"/>
    </row>
    <row r="294" spans="1:24" ht="14.25" customHeight="1" x14ac:dyDescent="0.2">
      <c r="A294" s="29"/>
      <c r="B294" s="29"/>
      <c r="C294" s="29"/>
      <c r="D294" s="29"/>
      <c r="E294" s="29"/>
      <c r="F294" s="61"/>
      <c r="G294" s="29"/>
      <c r="H294" s="29"/>
      <c r="I294" s="29"/>
      <c r="J294" s="15"/>
      <c r="K294" s="15"/>
      <c r="L294" s="29"/>
      <c r="M294" s="29"/>
      <c r="N294" s="334"/>
      <c r="O294" s="334"/>
      <c r="P294" s="29"/>
      <c r="Q294" s="29"/>
      <c r="R294" s="29"/>
      <c r="S294" s="29"/>
      <c r="T294" s="29"/>
      <c r="U294" s="29"/>
      <c r="V294" s="29"/>
      <c r="W294" s="29"/>
      <c r="X294" s="29"/>
    </row>
    <row r="295" spans="1:24" ht="14.25" customHeight="1" x14ac:dyDescent="0.2">
      <c r="A295" s="29"/>
      <c r="B295" s="29"/>
      <c r="C295" s="29"/>
      <c r="D295" s="29"/>
      <c r="E295" s="29"/>
      <c r="F295" s="61"/>
      <c r="G295" s="29"/>
      <c r="H295" s="29"/>
      <c r="I295" s="29"/>
      <c r="J295" s="15"/>
      <c r="K295" s="15"/>
      <c r="L295" s="29"/>
      <c r="M295" s="29"/>
      <c r="N295" s="334"/>
      <c r="O295" s="334"/>
      <c r="P295" s="29"/>
      <c r="Q295" s="29"/>
      <c r="R295" s="29"/>
      <c r="S295" s="29"/>
      <c r="T295" s="29"/>
      <c r="U295" s="29"/>
      <c r="V295" s="29"/>
      <c r="W295" s="29"/>
      <c r="X295" s="29"/>
    </row>
    <row r="296" spans="1:24" ht="14.25" customHeight="1" x14ac:dyDescent="0.2">
      <c r="A296" s="29"/>
      <c r="B296" s="29"/>
      <c r="C296" s="29"/>
      <c r="D296" s="29"/>
      <c r="E296" s="29"/>
      <c r="F296" s="61"/>
      <c r="G296" s="29"/>
      <c r="H296" s="29"/>
      <c r="I296" s="29"/>
      <c r="J296" s="15"/>
      <c r="K296" s="15"/>
      <c r="L296" s="29"/>
      <c r="M296" s="29"/>
      <c r="N296" s="334"/>
      <c r="O296" s="334"/>
      <c r="P296" s="29"/>
      <c r="Q296" s="29"/>
      <c r="R296" s="29"/>
      <c r="S296" s="29"/>
      <c r="T296" s="29"/>
      <c r="U296" s="29"/>
      <c r="V296" s="29"/>
      <c r="W296" s="29"/>
      <c r="X296" s="29"/>
    </row>
    <row r="297" spans="1:24" ht="14.25" customHeight="1" x14ac:dyDescent="0.2">
      <c r="A297" s="29"/>
      <c r="B297" s="29"/>
      <c r="C297" s="29"/>
      <c r="D297" s="29"/>
      <c r="E297" s="29"/>
      <c r="F297" s="61"/>
      <c r="G297" s="29"/>
      <c r="H297" s="29"/>
      <c r="I297" s="29"/>
      <c r="J297" s="15"/>
      <c r="K297" s="15"/>
      <c r="L297" s="29"/>
      <c r="M297" s="29"/>
      <c r="N297" s="334"/>
      <c r="O297" s="334"/>
      <c r="P297" s="29"/>
      <c r="Q297" s="29"/>
      <c r="R297" s="29"/>
      <c r="S297" s="29"/>
      <c r="T297" s="29"/>
      <c r="U297" s="29"/>
      <c r="V297" s="29"/>
      <c r="W297" s="29"/>
      <c r="X297" s="29"/>
    </row>
    <row r="298" spans="1:24" ht="14.25" customHeight="1" x14ac:dyDescent="0.2">
      <c r="A298" s="15"/>
      <c r="B298" s="15"/>
      <c r="C298" s="15"/>
      <c r="D298" s="15"/>
      <c r="E298" s="15"/>
      <c r="F298" s="53"/>
      <c r="G298" s="15"/>
      <c r="H298" s="15"/>
      <c r="I298" s="15"/>
      <c r="J298" s="15"/>
      <c r="K298" s="15"/>
      <c r="L298" s="15"/>
      <c r="M298" s="15"/>
      <c r="N298" s="334"/>
      <c r="O298" s="334"/>
      <c r="P298" s="29"/>
      <c r="Q298" s="29"/>
      <c r="R298" s="29"/>
      <c r="S298" s="29"/>
      <c r="T298" s="15"/>
      <c r="U298" s="15"/>
      <c r="V298" s="15"/>
      <c r="W298" s="15"/>
      <c r="X298" s="15"/>
    </row>
    <row r="299" spans="1:24" ht="14.25" customHeight="1" x14ac:dyDescent="0.2">
      <c r="A299" s="15"/>
      <c r="B299" s="15"/>
      <c r="C299" s="15"/>
      <c r="D299" s="15"/>
      <c r="E299" s="15"/>
      <c r="F299" s="53"/>
      <c r="G299" s="15"/>
      <c r="H299" s="15"/>
      <c r="I299" s="15"/>
      <c r="J299" s="15"/>
      <c r="K299" s="15"/>
      <c r="L299" s="15"/>
      <c r="M299" s="15"/>
      <c r="N299" s="334"/>
      <c r="O299" s="334"/>
      <c r="P299" s="29"/>
      <c r="Q299" s="29"/>
      <c r="R299" s="29"/>
      <c r="S299" s="29"/>
      <c r="T299" s="15"/>
      <c r="U299" s="15"/>
      <c r="V299" s="15"/>
      <c r="W299" s="15"/>
      <c r="X299" s="15"/>
    </row>
    <row r="300" spans="1:24" ht="14.25" customHeight="1" x14ac:dyDescent="0.2">
      <c r="A300" s="15"/>
      <c r="B300" s="15"/>
      <c r="C300" s="15"/>
      <c r="D300" s="15"/>
      <c r="E300" s="15"/>
      <c r="F300" s="53"/>
      <c r="G300" s="15"/>
      <c r="H300" s="15"/>
      <c r="I300" s="15"/>
      <c r="J300" s="15"/>
      <c r="K300" s="15"/>
      <c r="L300" s="15"/>
      <c r="M300" s="15"/>
      <c r="N300" s="334"/>
      <c r="O300" s="334"/>
      <c r="P300" s="29"/>
      <c r="Q300" s="29"/>
      <c r="R300" s="29"/>
      <c r="S300" s="29"/>
      <c r="T300" s="15"/>
      <c r="U300" s="15"/>
      <c r="V300" s="15"/>
      <c r="W300" s="15"/>
      <c r="X300" s="15"/>
    </row>
    <row r="301" spans="1:24" ht="14.25" customHeight="1" x14ac:dyDescent="0.2">
      <c r="A301" s="15"/>
      <c r="B301" s="15"/>
      <c r="C301" s="15"/>
      <c r="D301" s="15"/>
      <c r="E301" s="15"/>
      <c r="F301" s="53"/>
      <c r="G301" s="15"/>
      <c r="H301" s="15"/>
      <c r="I301" s="15"/>
      <c r="J301" s="15"/>
      <c r="K301" s="15"/>
      <c r="L301" s="15"/>
      <c r="M301" s="15"/>
      <c r="N301" s="334"/>
      <c r="O301" s="334"/>
      <c r="P301" s="29"/>
      <c r="Q301" s="29"/>
      <c r="R301" s="29"/>
      <c r="S301" s="29"/>
      <c r="T301" s="15"/>
      <c r="U301" s="15"/>
      <c r="V301" s="15"/>
      <c r="W301" s="15"/>
      <c r="X301" s="15"/>
    </row>
    <row r="302" spans="1:24" ht="14.25" customHeight="1" x14ac:dyDescent="0.2">
      <c r="A302" s="15"/>
      <c r="B302" s="15"/>
      <c r="C302" s="15"/>
      <c r="D302" s="15"/>
      <c r="E302" s="15"/>
      <c r="F302" s="53"/>
      <c r="G302" s="15"/>
      <c r="H302" s="15"/>
      <c r="I302" s="15"/>
      <c r="J302" s="15"/>
      <c r="K302" s="15"/>
      <c r="L302" s="15"/>
      <c r="M302" s="15"/>
      <c r="N302" s="334"/>
      <c r="O302" s="334"/>
      <c r="P302" s="29"/>
      <c r="Q302" s="29"/>
      <c r="R302" s="29"/>
      <c r="S302" s="29"/>
      <c r="T302" s="15"/>
      <c r="U302" s="15"/>
      <c r="V302" s="15"/>
      <c r="W302" s="15"/>
      <c r="X302" s="15"/>
    </row>
    <row r="303" spans="1:24" ht="14.25" customHeight="1" x14ac:dyDescent="0.2">
      <c r="A303" s="15"/>
      <c r="B303" s="15"/>
      <c r="C303" s="15"/>
      <c r="D303" s="15"/>
      <c r="E303" s="15"/>
      <c r="F303" s="53"/>
      <c r="G303" s="15"/>
      <c r="H303" s="15"/>
      <c r="I303" s="15"/>
      <c r="J303" s="15"/>
      <c r="K303" s="15"/>
      <c r="L303" s="15"/>
      <c r="M303" s="15"/>
      <c r="N303" s="334"/>
      <c r="O303" s="334"/>
      <c r="P303" s="29"/>
      <c r="Q303" s="29"/>
      <c r="R303" s="29"/>
      <c r="S303" s="29"/>
      <c r="T303" s="15"/>
      <c r="U303" s="15"/>
      <c r="V303" s="15"/>
      <c r="W303" s="15"/>
      <c r="X303" s="15"/>
    </row>
    <row r="304" spans="1:24" ht="14.25" customHeight="1" x14ac:dyDescent="0.2">
      <c r="A304" s="15"/>
      <c r="B304" s="15"/>
      <c r="C304" s="15"/>
      <c r="D304" s="15"/>
      <c r="E304" s="15"/>
      <c r="F304" s="53"/>
      <c r="G304" s="15"/>
      <c r="H304" s="15"/>
      <c r="I304" s="15"/>
      <c r="J304" s="15"/>
      <c r="K304" s="15"/>
      <c r="L304" s="15"/>
      <c r="M304" s="15"/>
      <c r="N304" s="334"/>
      <c r="O304" s="334"/>
      <c r="P304" s="29"/>
      <c r="Q304" s="29"/>
      <c r="R304" s="29"/>
      <c r="S304" s="29"/>
      <c r="T304" s="15"/>
      <c r="U304" s="15"/>
      <c r="V304" s="15"/>
      <c r="W304" s="15"/>
      <c r="X304" s="15"/>
    </row>
    <row r="305" spans="1:24" ht="14.25" customHeight="1" x14ac:dyDescent="0.2">
      <c r="A305" s="15"/>
      <c r="B305" s="15"/>
      <c r="C305" s="15"/>
      <c r="D305" s="15"/>
      <c r="E305" s="15"/>
      <c r="F305" s="53"/>
      <c r="G305" s="15"/>
      <c r="H305" s="15"/>
      <c r="I305" s="15"/>
      <c r="J305" s="15"/>
      <c r="K305" s="15"/>
      <c r="L305" s="15"/>
      <c r="M305" s="15"/>
      <c r="N305" s="334"/>
      <c r="O305" s="334"/>
      <c r="P305" s="29"/>
      <c r="Q305" s="29"/>
      <c r="R305" s="29"/>
      <c r="S305" s="29"/>
      <c r="T305" s="15"/>
      <c r="U305" s="15"/>
      <c r="V305" s="15"/>
      <c r="W305" s="15"/>
      <c r="X305" s="15"/>
    </row>
    <row r="306" spans="1:24" ht="14.25" customHeight="1" x14ac:dyDescent="0.2">
      <c r="A306" s="15"/>
      <c r="B306" s="15"/>
      <c r="C306" s="15"/>
      <c r="D306" s="15"/>
      <c r="E306" s="15"/>
      <c r="F306" s="53"/>
      <c r="G306" s="15"/>
      <c r="H306" s="15"/>
      <c r="I306" s="15"/>
      <c r="J306" s="15"/>
      <c r="K306" s="15"/>
      <c r="L306" s="15"/>
      <c r="M306" s="15"/>
      <c r="N306" s="334"/>
      <c r="O306" s="334"/>
      <c r="P306" s="29"/>
      <c r="Q306" s="29"/>
      <c r="R306" s="29"/>
      <c r="S306" s="29"/>
      <c r="T306" s="15"/>
      <c r="U306" s="15"/>
      <c r="V306" s="15"/>
      <c r="W306" s="15"/>
      <c r="X306" s="15"/>
    </row>
    <row r="307" spans="1:24" ht="14.25" customHeight="1" x14ac:dyDescent="0.2">
      <c r="A307" s="15"/>
      <c r="B307" s="15"/>
      <c r="C307" s="15"/>
      <c r="D307" s="15"/>
      <c r="E307" s="15"/>
      <c r="F307" s="53"/>
      <c r="G307" s="15"/>
      <c r="H307" s="15"/>
      <c r="I307" s="15"/>
      <c r="J307" s="15"/>
      <c r="K307" s="15"/>
      <c r="L307" s="15"/>
      <c r="M307" s="15"/>
      <c r="N307" s="334"/>
      <c r="O307" s="334"/>
      <c r="P307" s="29"/>
      <c r="Q307" s="29"/>
      <c r="R307" s="29"/>
      <c r="S307" s="29"/>
      <c r="T307" s="15"/>
      <c r="U307" s="15"/>
      <c r="V307" s="15"/>
      <c r="W307" s="15"/>
      <c r="X307" s="15"/>
    </row>
    <row r="308" spans="1:24" ht="14.25" customHeight="1" x14ac:dyDescent="0.2">
      <c r="A308" s="15"/>
      <c r="B308" s="15"/>
      <c r="C308" s="15"/>
      <c r="D308" s="15"/>
      <c r="E308" s="15"/>
      <c r="F308" s="53"/>
      <c r="G308" s="15"/>
      <c r="H308" s="15"/>
      <c r="I308" s="15"/>
      <c r="J308" s="15"/>
      <c r="K308" s="15"/>
      <c r="L308" s="15"/>
      <c r="M308" s="15"/>
      <c r="N308" s="334"/>
      <c r="O308" s="334"/>
      <c r="P308" s="29"/>
      <c r="Q308" s="29"/>
      <c r="R308" s="29"/>
      <c r="S308" s="29"/>
      <c r="T308" s="15"/>
      <c r="U308" s="15"/>
      <c r="V308" s="15"/>
      <c r="W308" s="15"/>
      <c r="X308" s="15"/>
    </row>
    <row r="309" spans="1:24" ht="14.25" customHeight="1" x14ac:dyDescent="0.2">
      <c r="A309" s="15"/>
      <c r="B309" s="15"/>
      <c r="C309" s="15"/>
      <c r="D309" s="15"/>
      <c r="E309" s="15"/>
      <c r="F309" s="53"/>
      <c r="G309" s="15"/>
      <c r="H309" s="15"/>
      <c r="I309" s="15"/>
      <c r="J309" s="15"/>
      <c r="K309" s="15"/>
      <c r="L309" s="15"/>
      <c r="M309" s="15"/>
      <c r="N309" s="334"/>
      <c r="O309" s="334"/>
      <c r="P309" s="29"/>
      <c r="Q309" s="29"/>
      <c r="R309" s="29"/>
      <c r="S309" s="29"/>
      <c r="T309" s="15"/>
      <c r="U309" s="15"/>
      <c r="V309" s="15"/>
      <c r="W309" s="15"/>
      <c r="X309" s="15"/>
    </row>
    <row r="310" spans="1:24" ht="14.25" customHeight="1" x14ac:dyDescent="0.2">
      <c r="A310" s="15"/>
      <c r="B310" s="15"/>
      <c r="C310" s="15"/>
      <c r="D310" s="15"/>
      <c r="E310" s="15"/>
      <c r="F310" s="53"/>
      <c r="G310" s="15"/>
      <c r="H310" s="15"/>
      <c r="I310" s="15"/>
      <c r="J310" s="15"/>
      <c r="K310" s="15"/>
      <c r="L310" s="15"/>
      <c r="M310" s="15"/>
      <c r="N310" s="334"/>
      <c r="O310" s="334"/>
      <c r="P310" s="29"/>
      <c r="Q310" s="29"/>
      <c r="R310" s="29"/>
      <c r="S310" s="29"/>
      <c r="T310" s="15"/>
      <c r="U310" s="15"/>
      <c r="V310" s="15"/>
      <c r="W310" s="15"/>
      <c r="X310" s="15"/>
    </row>
    <row r="311" spans="1:24" ht="14.25" customHeight="1" x14ac:dyDescent="0.2">
      <c r="A311" s="15"/>
      <c r="B311" s="15"/>
      <c r="C311" s="15"/>
      <c r="D311" s="15"/>
      <c r="E311" s="15"/>
      <c r="F311" s="53"/>
      <c r="G311" s="15"/>
      <c r="H311" s="15"/>
      <c r="I311" s="15"/>
      <c r="J311" s="15"/>
      <c r="K311" s="15"/>
      <c r="L311" s="15"/>
      <c r="M311" s="15"/>
      <c r="N311" s="334"/>
      <c r="O311" s="334"/>
      <c r="P311" s="29"/>
      <c r="Q311" s="29"/>
      <c r="R311" s="29"/>
      <c r="S311" s="29"/>
      <c r="T311" s="15"/>
      <c r="U311" s="15"/>
      <c r="V311" s="15"/>
      <c r="W311" s="15"/>
      <c r="X311" s="15"/>
    </row>
    <row r="312" spans="1:24" ht="14.25" customHeight="1" x14ac:dyDescent="0.2">
      <c r="A312" s="15"/>
      <c r="B312" s="15"/>
      <c r="C312" s="15"/>
      <c r="D312" s="15"/>
      <c r="E312" s="15"/>
      <c r="F312" s="53"/>
      <c r="G312" s="15"/>
      <c r="H312" s="15"/>
      <c r="I312" s="15"/>
      <c r="J312" s="15"/>
      <c r="K312" s="15"/>
      <c r="L312" s="15"/>
      <c r="M312" s="15"/>
      <c r="N312" s="334"/>
      <c r="O312" s="334"/>
      <c r="P312" s="29"/>
      <c r="Q312" s="29"/>
      <c r="R312" s="29"/>
      <c r="S312" s="29"/>
      <c r="T312" s="15"/>
      <c r="U312" s="15"/>
      <c r="V312" s="15"/>
      <c r="W312" s="15"/>
      <c r="X312" s="15"/>
    </row>
    <row r="313" spans="1:24" ht="14.25" customHeight="1" x14ac:dyDescent="0.2">
      <c r="A313" s="15"/>
      <c r="B313" s="15"/>
      <c r="C313" s="15"/>
      <c r="D313" s="15"/>
      <c r="E313" s="15"/>
      <c r="F313" s="53"/>
      <c r="G313" s="15"/>
      <c r="H313" s="15"/>
      <c r="I313" s="15"/>
      <c r="J313" s="15"/>
      <c r="K313" s="15"/>
      <c r="L313" s="15"/>
      <c r="M313" s="15"/>
      <c r="N313" s="334"/>
      <c r="O313" s="334"/>
      <c r="P313" s="29"/>
      <c r="Q313" s="29"/>
      <c r="R313" s="29"/>
      <c r="S313" s="29"/>
      <c r="T313" s="15"/>
      <c r="U313" s="15"/>
      <c r="V313" s="15"/>
      <c r="W313" s="15"/>
      <c r="X313" s="15"/>
    </row>
    <row r="314" spans="1:24" ht="14.25" customHeight="1" x14ac:dyDescent="0.2">
      <c r="A314" s="15"/>
      <c r="B314" s="15"/>
      <c r="C314" s="15"/>
      <c r="D314" s="15"/>
      <c r="E314" s="15"/>
      <c r="F314" s="53"/>
      <c r="G314" s="15"/>
      <c r="H314" s="15"/>
      <c r="I314" s="15"/>
      <c r="J314" s="15"/>
      <c r="K314" s="15"/>
      <c r="L314" s="15"/>
      <c r="M314" s="15"/>
      <c r="N314" s="334"/>
      <c r="O314" s="334"/>
      <c r="P314" s="29"/>
      <c r="Q314" s="29"/>
      <c r="R314" s="29"/>
      <c r="S314" s="29"/>
      <c r="T314" s="15"/>
      <c r="U314" s="15"/>
      <c r="V314" s="15"/>
      <c r="W314" s="15"/>
      <c r="X314" s="15"/>
    </row>
    <row r="315" spans="1:24" ht="14.25" customHeight="1" x14ac:dyDescent="0.2">
      <c r="A315" s="15"/>
      <c r="B315" s="15"/>
      <c r="C315" s="15"/>
      <c r="D315" s="15"/>
      <c r="E315" s="15"/>
      <c r="F315" s="53"/>
      <c r="G315" s="15"/>
      <c r="H315" s="15"/>
      <c r="I315" s="15"/>
      <c r="J315" s="15"/>
      <c r="K315" s="15"/>
      <c r="L315" s="15"/>
      <c r="M315" s="15"/>
      <c r="N315" s="334"/>
      <c r="O315" s="334"/>
      <c r="P315" s="29"/>
      <c r="Q315" s="29"/>
      <c r="R315" s="29"/>
      <c r="S315" s="29"/>
      <c r="T315" s="15"/>
      <c r="U315" s="15"/>
      <c r="V315" s="15"/>
      <c r="W315" s="15"/>
      <c r="X315" s="15"/>
    </row>
    <row r="316" spans="1:24" ht="14.25" customHeight="1" x14ac:dyDescent="0.2">
      <c r="A316" s="15"/>
      <c r="B316" s="15"/>
      <c r="C316" s="15"/>
      <c r="D316" s="15"/>
      <c r="E316" s="15"/>
      <c r="F316" s="53"/>
      <c r="G316" s="15"/>
      <c r="H316" s="15"/>
      <c r="I316" s="15"/>
      <c r="J316" s="15"/>
      <c r="K316" s="15"/>
      <c r="L316" s="15"/>
      <c r="M316" s="15"/>
      <c r="N316" s="334"/>
      <c r="O316" s="334"/>
      <c r="P316" s="29"/>
      <c r="Q316" s="29"/>
      <c r="R316" s="29"/>
      <c r="S316" s="29"/>
      <c r="T316" s="15"/>
      <c r="U316" s="15"/>
      <c r="V316" s="15"/>
      <c r="W316" s="15"/>
      <c r="X316" s="15"/>
    </row>
    <row r="317" spans="1:24" ht="14.25" customHeight="1" x14ac:dyDescent="0.2">
      <c r="A317" s="15"/>
      <c r="B317" s="15"/>
      <c r="C317" s="15"/>
      <c r="D317" s="15"/>
      <c r="E317" s="15"/>
      <c r="F317" s="53"/>
      <c r="G317" s="15"/>
      <c r="H317" s="15"/>
      <c r="I317" s="15"/>
      <c r="J317" s="15"/>
      <c r="K317" s="15"/>
      <c r="L317" s="15"/>
      <c r="M317" s="15"/>
      <c r="N317" s="334"/>
      <c r="O317" s="334"/>
      <c r="P317" s="29"/>
      <c r="Q317" s="29"/>
      <c r="R317" s="29"/>
      <c r="S317" s="29"/>
      <c r="T317" s="15"/>
      <c r="U317" s="15"/>
      <c r="V317" s="15"/>
      <c r="W317" s="15"/>
      <c r="X317" s="15"/>
    </row>
    <row r="318" spans="1:24" ht="14.25" customHeight="1" x14ac:dyDescent="0.2">
      <c r="A318" s="15"/>
      <c r="B318" s="15"/>
      <c r="C318" s="15"/>
      <c r="D318" s="15"/>
      <c r="E318" s="15"/>
      <c r="F318" s="53"/>
      <c r="G318" s="15"/>
      <c r="H318" s="15"/>
      <c r="I318" s="15"/>
      <c r="J318" s="15"/>
      <c r="K318" s="15"/>
      <c r="L318" s="15"/>
      <c r="M318" s="15"/>
      <c r="N318" s="334"/>
      <c r="O318" s="334"/>
      <c r="P318" s="29"/>
      <c r="Q318" s="29"/>
      <c r="R318" s="29"/>
      <c r="S318" s="29"/>
      <c r="T318" s="15"/>
      <c r="U318" s="15"/>
      <c r="V318" s="15"/>
      <c r="W318" s="15"/>
      <c r="X318" s="15"/>
    </row>
    <row r="319" spans="1:24" ht="14.25" customHeight="1" x14ac:dyDescent="0.2">
      <c r="A319" s="15"/>
      <c r="B319" s="15"/>
      <c r="C319" s="15"/>
      <c r="D319" s="15"/>
      <c r="E319" s="15"/>
      <c r="F319" s="53"/>
      <c r="G319" s="15"/>
      <c r="H319" s="15"/>
      <c r="I319" s="15"/>
      <c r="J319" s="15"/>
      <c r="K319" s="15"/>
      <c r="L319" s="15"/>
      <c r="M319" s="15"/>
      <c r="N319" s="334"/>
      <c r="O319" s="334"/>
      <c r="P319" s="29"/>
      <c r="Q319" s="29"/>
      <c r="R319" s="29"/>
      <c r="S319" s="29"/>
      <c r="T319" s="15"/>
      <c r="U319" s="15"/>
      <c r="V319" s="15"/>
      <c r="W319" s="15"/>
      <c r="X319" s="15"/>
    </row>
    <row r="320" spans="1:24" ht="14.25" customHeight="1" x14ac:dyDescent="0.2">
      <c r="A320" s="15"/>
      <c r="B320" s="15"/>
      <c r="C320" s="15"/>
      <c r="D320" s="15"/>
      <c r="E320" s="15"/>
      <c r="F320" s="53"/>
      <c r="G320" s="15"/>
      <c r="H320" s="15"/>
      <c r="I320" s="15"/>
      <c r="J320" s="15"/>
      <c r="K320" s="15"/>
      <c r="L320" s="15"/>
      <c r="M320" s="15"/>
      <c r="N320" s="334"/>
      <c r="O320" s="334"/>
      <c r="P320" s="29"/>
      <c r="Q320" s="29"/>
      <c r="R320" s="29"/>
      <c r="S320" s="29"/>
      <c r="T320" s="15"/>
      <c r="U320" s="15"/>
      <c r="V320" s="15"/>
      <c r="W320" s="15"/>
      <c r="X320" s="15"/>
    </row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9:D9"/>
    <mergeCell ref="B2:L2"/>
    <mergeCell ref="B3:L3"/>
    <mergeCell ref="B6:D7"/>
    <mergeCell ref="E6:E7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4"/>
  <sheetViews>
    <sheetView showGridLines="0" zoomScale="90" zoomScaleNormal="90" workbookViewId="0">
      <selection activeCell="R22" sqref="R22"/>
    </sheetView>
  </sheetViews>
  <sheetFormatPr baseColWidth="10" defaultColWidth="14.42578125" defaultRowHeight="15" customHeight="1" x14ac:dyDescent="0.2"/>
  <cols>
    <col min="1" max="1" width="1" customWidth="1"/>
    <col min="2" max="2" width="0.85546875" customWidth="1"/>
    <col min="3" max="3" width="27.140625" customWidth="1"/>
    <col min="4" max="4" width="24.85546875" customWidth="1"/>
    <col min="5" max="5" width="26.140625" customWidth="1"/>
    <col min="6" max="6" width="0.140625" customWidth="1"/>
    <col min="7" max="7" width="14.7109375" customWidth="1"/>
    <col min="8" max="10" width="13.85546875" customWidth="1"/>
    <col min="11" max="11" width="13.85546875" style="299" customWidth="1"/>
    <col min="12" max="12" width="1.140625" customWidth="1"/>
    <col min="13" max="13" width="4.5703125" customWidth="1"/>
    <col min="14" max="21" width="9.140625" customWidth="1"/>
    <col min="22" max="24" width="10" customWidth="1"/>
  </cols>
  <sheetData>
    <row r="1" spans="1:24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294"/>
      <c r="L1" s="33"/>
      <c r="M1" s="41"/>
      <c r="N1" s="204"/>
      <c r="O1" s="204"/>
      <c r="P1" s="204"/>
      <c r="Q1" s="204"/>
      <c r="R1" s="204"/>
      <c r="S1" s="204"/>
      <c r="T1" s="204"/>
      <c r="U1" s="204"/>
      <c r="V1" s="204"/>
      <c r="W1" s="33"/>
      <c r="X1" s="33"/>
    </row>
    <row r="2" spans="1:24" ht="16.5" customHeight="1" x14ac:dyDescent="0.25">
      <c r="A2" s="1"/>
      <c r="B2" s="473" t="s">
        <v>114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82"/>
      <c r="N2" s="205"/>
      <c r="O2" s="205"/>
      <c r="P2" s="205"/>
      <c r="Q2" s="205"/>
      <c r="R2" s="205"/>
      <c r="S2" s="205"/>
      <c r="T2" s="205"/>
      <c r="U2" s="205"/>
      <c r="V2" s="205"/>
      <c r="W2" s="1"/>
      <c r="X2" s="1"/>
    </row>
    <row r="3" spans="1:24" ht="16.5" customHeight="1" x14ac:dyDescent="0.25">
      <c r="A3" s="1"/>
      <c r="B3" s="473" t="s">
        <v>115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82"/>
      <c r="N3" s="205"/>
      <c r="O3" s="205"/>
      <c r="P3" s="205"/>
      <c r="Q3" s="205"/>
      <c r="R3" s="205"/>
      <c r="S3" s="205"/>
      <c r="T3" s="205"/>
      <c r="U3" s="205"/>
      <c r="V3" s="205"/>
      <c r="W3" s="1"/>
      <c r="X3" s="1"/>
    </row>
    <row r="4" spans="1:24" ht="16.5" customHeight="1" x14ac:dyDescent="0.25">
      <c r="A4" s="1"/>
      <c r="B4" s="473" t="s">
        <v>1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82"/>
      <c r="N4" s="205"/>
      <c r="O4" s="205"/>
      <c r="P4" s="205"/>
      <c r="Q4" s="205"/>
      <c r="R4" s="205"/>
      <c r="S4" s="205"/>
      <c r="T4" s="205"/>
      <c r="U4" s="205"/>
      <c r="V4" s="205"/>
      <c r="W4" s="1"/>
      <c r="X4" s="1"/>
    </row>
    <row r="5" spans="1:24" ht="14.25" customHeight="1" x14ac:dyDescent="0.25">
      <c r="A5" s="1"/>
      <c r="B5" s="1"/>
      <c r="C5" s="1"/>
      <c r="D5" s="1"/>
      <c r="E5" s="1"/>
      <c r="F5" s="1"/>
      <c r="G5" s="1"/>
      <c r="H5" s="9"/>
      <c r="I5" s="1"/>
      <c r="J5" s="1"/>
      <c r="K5" s="317"/>
      <c r="L5" s="1"/>
      <c r="M5" s="83"/>
      <c r="N5" s="205"/>
      <c r="O5" s="205"/>
      <c r="P5" s="205"/>
      <c r="Q5" s="205"/>
      <c r="R5" s="205"/>
      <c r="S5" s="205"/>
      <c r="T5" s="205"/>
      <c r="U5" s="205"/>
      <c r="V5" s="205"/>
      <c r="W5" s="1"/>
      <c r="X5" s="1"/>
    </row>
    <row r="6" spans="1:24" ht="21.75" customHeight="1" x14ac:dyDescent="0.25">
      <c r="A6" s="9"/>
      <c r="B6" s="491" t="s">
        <v>116</v>
      </c>
      <c r="C6" s="492"/>
      <c r="D6" s="497" t="s">
        <v>4</v>
      </c>
      <c r="E6" s="470" t="s">
        <v>46</v>
      </c>
      <c r="F6" s="497" t="s">
        <v>117</v>
      </c>
      <c r="G6" s="499" t="s">
        <v>18</v>
      </c>
      <c r="H6" s="500"/>
      <c r="I6" s="500"/>
      <c r="J6" s="500"/>
      <c r="K6" s="500"/>
      <c r="L6" s="501"/>
      <c r="M6" s="84"/>
      <c r="N6" s="206"/>
      <c r="O6" s="206"/>
      <c r="P6" s="206"/>
      <c r="Q6" s="206"/>
      <c r="R6" s="206"/>
      <c r="S6" s="206"/>
      <c r="T6" s="206"/>
      <c r="U6" s="206"/>
      <c r="V6" s="206"/>
      <c r="W6" s="9"/>
      <c r="X6" s="9"/>
    </row>
    <row r="7" spans="1:24" ht="21.75" customHeight="1" x14ac:dyDescent="0.25">
      <c r="A7" s="9"/>
      <c r="B7" s="493"/>
      <c r="C7" s="494"/>
      <c r="D7" s="498"/>
      <c r="E7" s="357" t="s">
        <v>47</v>
      </c>
      <c r="F7" s="498"/>
      <c r="G7" s="358" t="s">
        <v>4</v>
      </c>
      <c r="H7" s="358" t="s">
        <v>48</v>
      </c>
      <c r="I7" s="358" t="s">
        <v>19</v>
      </c>
      <c r="J7" s="358" t="s">
        <v>22</v>
      </c>
      <c r="K7" s="499" t="s">
        <v>49</v>
      </c>
      <c r="L7" s="501"/>
      <c r="M7" s="84"/>
      <c r="N7" s="206"/>
      <c r="O7" s="206"/>
      <c r="P7" s="206"/>
      <c r="Q7" s="206"/>
      <c r="R7" s="206"/>
      <c r="S7" s="206"/>
      <c r="T7" s="206"/>
      <c r="U7" s="206"/>
      <c r="V7" s="206"/>
      <c r="W7" s="9"/>
      <c r="X7" s="9"/>
    </row>
    <row r="8" spans="1:24" ht="8.25" customHeight="1" x14ac:dyDescent="0.25">
      <c r="A8" s="9"/>
      <c r="B8" s="359"/>
      <c r="C8" s="360"/>
      <c r="D8" s="360"/>
      <c r="E8" s="360"/>
      <c r="F8" s="360"/>
      <c r="G8" s="360"/>
      <c r="H8" s="360"/>
      <c r="I8" s="360"/>
      <c r="J8" s="360"/>
      <c r="K8" s="361"/>
      <c r="L8" s="362"/>
      <c r="M8" s="54"/>
      <c r="N8" s="206"/>
      <c r="O8" s="206"/>
      <c r="P8" s="206"/>
      <c r="Q8" s="206"/>
      <c r="R8" s="206"/>
      <c r="S8" s="206"/>
      <c r="T8" s="206"/>
      <c r="U8" s="206"/>
      <c r="V8" s="206"/>
      <c r="W8" s="9"/>
      <c r="X8" s="9"/>
    </row>
    <row r="9" spans="1:24" ht="15.75" customHeight="1" x14ac:dyDescent="0.25">
      <c r="A9" s="9"/>
      <c r="B9" s="495" t="s">
        <v>4</v>
      </c>
      <c r="C9" s="496"/>
      <c r="D9" s="384">
        <v>5662874.0999999987</v>
      </c>
      <c r="E9" s="384">
        <v>4320756.9899999993</v>
      </c>
      <c r="F9" s="385" t="s">
        <v>56</v>
      </c>
      <c r="G9" s="384">
        <v>1342117.1100000001</v>
      </c>
      <c r="H9" s="384">
        <v>385178.45000000007</v>
      </c>
      <c r="I9" s="384">
        <v>146705.66</v>
      </c>
      <c r="J9" s="384">
        <v>733280</v>
      </c>
      <c r="K9" s="386">
        <v>76953</v>
      </c>
      <c r="L9" s="363"/>
      <c r="M9" s="54"/>
      <c r="N9" s="206"/>
      <c r="O9" s="206"/>
      <c r="P9" s="206"/>
      <c r="Q9" s="206"/>
      <c r="R9" s="206"/>
      <c r="S9" s="206"/>
      <c r="T9" s="206"/>
      <c r="U9" s="206"/>
      <c r="V9" s="206"/>
      <c r="W9" s="9"/>
      <c r="X9" s="9"/>
    </row>
    <row r="10" spans="1:24" ht="9.75" customHeight="1" x14ac:dyDescent="0.25">
      <c r="A10" s="15"/>
      <c r="B10" s="377"/>
      <c r="C10" s="364"/>
      <c r="D10" s="364"/>
      <c r="E10" s="364"/>
      <c r="F10" s="364"/>
      <c r="G10" s="364"/>
      <c r="H10" s="364"/>
      <c r="I10" s="364"/>
      <c r="J10" s="364"/>
      <c r="K10" s="365"/>
      <c r="L10" s="378"/>
      <c r="M10" s="29"/>
      <c r="N10" s="208"/>
      <c r="O10" s="208"/>
      <c r="P10" s="208"/>
      <c r="Q10" s="208"/>
      <c r="R10" s="208"/>
      <c r="S10" s="208"/>
      <c r="T10" s="208"/>
      <c r="U10" s="208"/>
      <c r="V10" s="208"/>
      <c r="W10" s="15"/>
      <c r="X10" s="15"/>
    </row>
    <row r="11" spans="1:24" ht="15" customHeight="1" x14ac:dyDescent="0.25">
      <c r="A11" s="15"/>
      <c r="B11" s="377"/>
      <c r="C11" s="364" t="s">
        <v>118</v>
      </c>
      <c r="D11" s="366">
        <v>50375.44</v>
      </c>
      <c r="E11" s="367"/>
      <c r="F11" s="367" t="s">
        <v>56</v>
      </c>
      <c r="G11" s="366">
        <v>50375.44</v>
      </c>
      <c r="H11" s="368">
        <v>33713.1</v>
      </c>
      <c r="I11" s="367">
        <v>2571.34</v>
      </c>
      <c r="J11" s="369">
        <v>14091</v>
      </c>
      <c r="K11" s="370">
        <v>0</v>
      </c>
      <c r="L11" s="378"/>
      <c r="M11" s="29"/>
      <c r="N11" s="208"/>
      <c r="O11" s="208"/>
      <c r="P11" s="208"/>
      <c r="Q11" s="208"/>
      <c r="R11" s="208"/>
      <c r="S11" s="208"/>
      <c r="T11" s="208"/>
      <c r="U11" s="208"/>
      <c r="V11" s="208"/>
      <c r="W11" s="15"/>
      <c r="X11" s="15"/>
    </row>
    <row r="12" spans="1:24" ht="16.5" customHeight="1" x14ac:dyDescent="0.25">
      <c r="A12" s="15"/>
      <c r="B12" s="377"/>
      <c r="C12" s="364" t="s">
        <v>119</v>
      </c>
      <c r="D12" s="366">
        <v>23440.080000000002</v>
      </c>
      <c r="E12" s="367"/>
      <c r="F12" s="367" t="s">
        <v>56</v>
      </c>
      <c r="G12" s="366">
        <v>23440.080000000002</v>
      </c>
      <c r="H12" s="368">
        <v>10049.11</v>
      </c>
      <c r="I12" s="367">
        <v>20.97</v>
      </c>
      <c r="J12" s="369">
        <v>13370</v>
      </c>
      <c r="K12" s="370">
        <v>0</v>
      </c>
      <c r="L12" s="378"/>
      <c r="M12" s="29"/>
      <c r="N12" s="208"/>
      <c r="O12" s="208"/>
      <c r="P12" s="208"/>
      <c r="Q12" s="208"/>
      <c r="R12" s="208"/>
      <c r="S12" s="208"/>
      <c r="T12" s="208"/>
      <c r="U12" s="208"/>
      <c r="V12" s="208"/>
      <c r="W12" s="15"/>
      <c r="X12" s="15"/>
    </row>
    <row r="13" spans="1:24" ht="15" customHeight="1" x14ac:dyDescent="0.25">
      <c r="A13" s="15"/>
      <c r="B13" s="377"/>
      <c r="C13" s="364" t="s">
        <v>120</v>
      </c>
      <c r="D13" s="366">
        <v>427.15</v>
      </c>
      <c r="E13" s="367"/>
      <c r="F13" s="367" t="s">
        <v>56</v>
      </c>
      <c r="G13" s="366">
        <v>427.15</v>
      </c>
      <c r="H13" s="379">
        <v>427.15</v>
      </c>
      <c r="I13" s="371" t="s">
        <v>56</v>
      </c>
      <c r="J13" s="371" t="s">
        <v>56</v>
      </c>
      <c r="K13" s="370">
        <v>0</v>
      </c>
      <c r="L13" s="378"/>
      <c r="M13" s="29"/>
      <c r="N13" s="208"/>
      <c r="O13" s="208"/>
      <c r="P13" s="208"/>
      <c r="Q13" s="208"/>
      <c r="R13" s="208"/>
      <c r="S13" s="208"/>
      <c r="T13" s="208"/>
      <c r="U13" s="208"/>
      <c r="V13" s="208"/>
      <c r="W13" s="15"/>
      <c r="X13" s="15"/>
    </row>
    <row r="14" spans="1:24" ht="15" customHeight="1" x14ac:dyDescent="0.25">
      <c r="A14" s="15"/>
      <c r="B14" s="377"/>
      <c r="C14" s="364" t="s">
        <v>121</v>
      </c>
      <c r="D14" s="366">
        <v>7766.1</v>
      </c>
      <c r="E14" s="367"/>
      <c r="F14" s="367" t="s">
        <v>56</v>
      </c>
      <c r="G14" s="366">
        <v>7766.1</v>
      </c>
      <c r="H14" s="379">
        <v>4505.1000000000004</v>
      </c>
      <c r="I14" s="371" t="s">
        <v>56</v>
      </c>
      <c r="J14" s="369">
        <v>3261</v>
      </c>
      <c r="K14" s="370">
        <v>0</v>
      </c>
      <c r="L14" s="378"/>
      <c r="M14" s="29"/>
      <c r="N14" s="208"/>
      <c r="O14" s="208"/>
      <c r="P14" s="208"/>
      <c r="Q14" s="208"/>
      <c r="R14" s="208"/>
      <c r="S14" s="208"/>
      <c r="T14" s="208"/>
      <c r="U14" s="208"/>
      <c r="V14" s="208"/>
      <c r="W14" s="15"/>
      <c r="X14" s="15"/>
    </row>
    <row r="15" spans="1:24" ht="15" customHeight="1" x14ac:dyDescent="0.25">
      <c r="A15" s="15"/>
      <c r="B15" s="377"/>
      <c r="C15" s="364" t="s">
        <v>122</v>
      </c>
      <c r="D15" s="366">
        <v>4394.75</v>
      </c>
      <c r="E15" s="367"/>
      <c r="F15" s="367" t="s">
        <v>56</v>
      </c>
      <c r="G15" s="366">
        <v>4394.75</v>
      </c>
      <c r="H15" s="368">
        <v>4394.75</v>
      </c>
      <c r="I15" s="371" t="s">
        <v>56</v>
      </c>
      <c r="J15" s="371" t="s">
        <v>56</v>
      </c>
      <c r="K15" s="370">
        <v>0</v>
      </c>
      <c r="L15" s="378"/>
      <c r="M15" s="29"/>
      <c r="N15" s="208"/>
      <c r="O15" s="208"/>
      <c r="P15" s="208"/>
      <c r="Q15" s="208"/>
      <c r="R15" s="208"/>
      <c r="S15" s="208"/>
      <c r="T15" s="208"/>
      <c r="U15" s="208"/>
      <c r="V15" s="208"/>
      <c r="W15" s="15"/>
      <c r="X15" s="15"/>
    </row>
    <row r="16" spans="1:24" ht="15" customHeight="1" x14ac:dyDescent="0.25">
      <c r="A16" s="15"/>
      <c r="B16" s="377"/>
      <c r="C16" s="364" t="s">
        <v>123</v>
      </c>
      <c r="D16" s="366">
        <v>104.4</v>
      </c>
      <c r="E16" s="367"/>
      <c r="F16" s="367" t="s">
        <v>56</v>
      </c>
      <c r="G16" s="366">
        <v>104.4</v>
      </c>
      <c r="H16" s="368">
        <v>104.4</v>
      </c>
      <c r="I16" s="371" t="s">
        <v>56</v>
      </c>
      <c r="J16" s="371" t="s">
        <v>56</v>
      </c>
      <c r="K16" s="370">
        <v>0</v>
      </c>
      <c r="L16" s="378"/>
      <c r="M16" s="29"/>
      <c r="N16" s="208"/>
      <c r="O16" s="208"/>
      <c r="P16" s="208"/>
      <c r="Q16" s="208"/>
      <c r="R16" s="208"/>
      <c r="S16" s="208"/>
      <c r="T16" s="208"/>
      <c r="U16" s="208"/>
      <c r="V16" s="208"/>
      <c r="W16" s="15"/>
      <c r="X16" s="15"/>
    </row>
    <row r="17" spans="1:24" ht="15" customHeight="1" x14ac:dyDescent="0.25">
      <c r="A17" s="15"/>
      <c r="B17" s="377"/>
      <c r="C17" s="364" t="s">
        <v>124</v>
      </c>
      <c r="D17" s="366">
        <v>2946.18</v>
      </c>
      <c r="E17" s="367"/>
      <c r="F17" s="367" t="s">
        <v>56</v>
      </c>
      <c r="G17" s="366">
        <v>2946.18</v>
      </c>
      <c r="H17" s="368">
        <v>2946.18</v>
      </c>
      <c r="I17" s="371" t="s">
        <v>56</v>
      </c>
      <c r="J17" s="371" t="s">
        <v>56</v>
      </c>
      <c r="K17" s="370">
        <v>0</v>
      </c>
      <c r="L17" s="378"/>
      <c r="M17" s="29"/>
      <c r="N17" s="208"/>
      <c r="O17" s="208"/>
      <c r="P17" s="208"/>
      <c r="Q17" s="208"/>
      <c r="R17" s="208"/>
      <c r="S17" s="208"/>
      <c r="T17" s="208"/>
      <c r="U17" s="208"/>
      <c r="V17" s="208"/>
      <c r="W17" s="15"/>
      <c r="X17" s="15"/>
    </row>
    <row r="18" spans="1:24" ht="15" customHeight="1" x14ac:dyDescent="0.25">
      <c r="A18" s="15"/>
      <c r="B18" s="377"/>
      <c r="C18" s="364" t="s">
        <v>125</v>
      </c>
      <c r="D18" s="366">
        <v>8756.9</v>
      </c>
      <c r="E18" s="367"/>
      <c r="F18" s="367" t="s">
        <v>56</v>
      </c>
      <c r="G18" s="366">
        <v>8756.9</v>
      </c>
      <c r="H18" s="368">
        <v>7829.38</v>
      </c>
      <c r="I18" s="367">
        <v>833.52</v>
      </c>
      <c r="J18" s="369">
        <v>94</v>
      </c>
      <c r="K18" s="370">
        <v>0</v>
      </c>
      <c r="L18" s="378"/>
      <c r="M18" s="29"/>
      <c r="N18" s="208"/>
      <c r="O18" s="208"/>
      <c r="P18" s="208"/>
      <c r="Q18" s="208"/>
      <c r="R18" s="208"/>
      <c r="S18" s="208"/>
      <c r="T18" s="208"/>
      <c r="U18" s="208"/>
      <c r="V18" s="208"/>
      <c r="W18" s="15"/>
      <c r="X18" s="15"/>
    </row>
    <row r="19" spans="1:24" ht="15" customHeight="1" x14ac:dyDescent="0.25">
      <c r="A19" s="15"/>
      <c r="B19" s="377"/>
      <c r="C19" s="364" t="s">
        <v>126</v>
      </c>
      <c r="D19" s="366">
        <v>4593.79</v>
      </c>
      <c r="E19" s="367"/>
      <c r="F19" s="367" t="s">
        <v>56</v>
      </c>
      <c r="G19" s="366">
        <v>4593.79</v>
      </c>
      <c r="H19" s="368">
        <v>4580.1000000000004</v>
      </c>
      <c r="I19" s="367">
        <v>13.69</v>
      </c>
      <c r="J19" s="371" t="s">
        <v>56</v>
      </c>
      <c r="K19" s="370">
        <v>0</v>
      </c>
      <c r="L19" s="378"/>
      <c r="M19" s="29"/>
      <c r="N19" s="208"/>
      <c r="O19" s="208"/>
      <c r="P19" s="208"/>
      <c r="Q19" s="208"/>
      <c r="R19" s="208"/>
      <c r="S19" s="208"/>
      <c r="T19" s="208"/>
      <c r="U19" s="208"/>
      <c r="V19" s="208"/>
      <c r="W19" s="15"/>
      <c r="X19" s="15"/>
    </row>
    <row r="20" spans="1:24" ht="15" customHeight="1" x14ac:dyDescent="0.25">
      <c r="A20" s="15"/>
      <c r="B20" s="377"/>
      <c r="C20" s="364" t="s">
        <v>127</v>
      </c>
      <c r="D20" s="366">
        <v>1571.13</v>
      </c>
      <c r="E20" s="367"/>
      <c r="F20" s="367" t="s">
        <v>56</v>
      </c>
      <c r="G20" s="366">
        <v>1571.13</v>
      </c>
      <c r="H20" s="368">
        <v>1571.13</v>
      </c>
      <c r="I20" s="371" t="s">
        <v>56</v>
      </c>
      <c r="J20" s="371" t="s">
        <v>56</v>
      </c>
      <c r="K20" s="370">
        <v>0</v>
      </c>
      <c r="L20" s="378"/>
      <c r="M20" s="29"/>
      <c r="N20" s="208"/>
      <c r="O20" s="208"/>
      <c r="P20" s="208"/>
      <c r="Q20" s="208"/>
      <c r="R20" s="208"/>
      <c r="S20" s="208"/>
      <c r="T20" s="208"/>
      <c r="U20" s="208"/>
      <c r="V20" s="208"/>
      <c r="W20" s="15"/>
      <c r="X20" s="15"/>
    </row>
    <row r="21" spans="1:24" ht="15" customHeight="1" x14ac:dyDescent="0.25">
      <c r="A21" s="15"/>
      <c r="B21" s="377"/>
      <c r="C21" s="364" t="s">
        <v>128</v>
      </c>
      <c r="D21" s="366">
        <v>1932.44</v>
      </c>
      <c r="E21" s="367"/>
      <c r="F21" s="367" t="s">
        <v>56</v>
      </c>
      <c r="G21" s="366">
        <v>1932.44</v>
      </c>
      <c r="H21" s="368">
        <v>1932.44</v>
      </c>
      <c r="I21" s="371" t="s">
        <v>56</v>
      </c>
      <c r="J21" s="371" t="s">
        <v>56</v>
      </c>
      <c r="K21" s="370">
        <v>0</v>
      </c>
      <c r="L21" s="378"/>
      <c r="M21" s="29"/>
      <c r="N21" s="208"/>
      <c r="O21" s="208"/>
      <c r="P21" s="208"/>
      <c r="Q21" s="208"/>
      <c r="R21" s="208"/>
      <c r="S21" s="208"/>
      <c r="T21" s="208"/>
      <c r="U21" s="208"/>
      <c r="V21" s="208"/>
      <c r="W21" s="15"/>
      <c r="X21" s="15"/>
    </row>
    <row r="22" spans="1:24" ht="15" customHeight="1" x14ac:dyDescent="0.25">
      <c r="A22" s="15"/>
      <c r="B22" s="377"/>
      <c r="C22" s="364" t="s">
        <v>129</v>
      </c>
      <c r="D22" s="366">
        <v>7.41</v>
      </c>
      <c r="E22" s="367"/>
      <c r="F22" s="367" t="s">
        <v>56</v>
      </c>
      <c r="G22" s="366">
        <v>7.41</v>
      </c>
      <c r="H22" s="368" t="s">
        <v>130</v>
      </c>
      <c r="I22" s="367">
        <v>7.41</v>
      </c>
      <c r="J22" s="371" t="s">
        <v>56</v>
      </c>
      <c r="K22" s="370">
        <v>0</v>
      </c>
      <c r="L22" s="378"/>
      <c r="M22" s="29"/>
      <c r="N22" s="208"/>
      <c r="O22" s="208"/>
      <c r="P22" s="208"/>
      <c r="Q22" s="208"/>
      <c r="R22" s="208"/>
      <c r="S22" s="208"/>
      <c r="T22" s="208"/>
      <c r="U22" s="208"/>
      <c r="V22" s="208"/>
      <c r="W22" s="15"/>
      <c r="X22" s="15"/>
    </row>
    <row r="23" spans="1:24" ht="15" customHeight="1" x14ac:dyDescent="0.25">
      <c r="A23" s="15"/>
      <c r="B23" s="377"/>
      <c r="C23" s="364" t="s">
        <v>131</v>
      </c>
      <c r="D23" s="366">
        <v>9062.32</v>
      </c>
      <c r="E23" s="367"/>
      <c r="F23" s="367" t="s">
        <v>56</v>
      </c>
      <c r="G23" s="366">
        <v>9062.32</v>
      </c>
      <c r="H23" s="368">
        <v>6271.53</v>
      </c>
      <c r="I23" s="367">
        <v>14.79</v>
      </c>
      <c r="J23" s="369">
        <v>2776</v>
      </c>
      <c r="K23" s="380">
        <v>0</v>
      </c>
      <c r="L23" s="378"/>
      <c r="M23" s="29"/>
      <c r="N23" s="208"/>
      <c r="O23" s="208"/>
      <c r="P23" s="208"/>
      <c r="Q23" s="208"/>
      <c r="R23" s="208"/>
      <c r="S23" s="208"/>
      <c r="T23" s="208"/>
      <c r="U23" s="208"/>
      <c r="V23" s="208"/>
      <c r="W23" s="15"/>
      <c r="X23" s="15"/>
    </row>
    <row r="24" spans="1:24" ht="15" customHeight="1" x14ac:dyDescent="0.25">
      <c r="A24" s="15"/>
      <c r="B24" s="377"/>
      <c r="C24" s="364" t="s">
        <v>132</v>
      </c>
      <c r="D24" s="366">
        <v>0</v>
      </c>
      <c r="E24" s="367"/>
      <c r="F24" s="367" t="s">
        <v>56</v>
      </c>
      <c r="G24" s="366">
        <v>0</v>
      </c>
      <c r="H24" s="368" t="s">
        <v>130</v>
      </c>
      <c r="I24" s="371" t="s">
        <v>56</v>
      </c>
      <c r="J24" s="371" t="s">
        <v>56</v>
      </c>
      <c r="K24" s="370">
        <v>0</v>
      </c>
      <c r="L24" s="378"/>
      <c r="M24" s="29"/>
      <c r="N24" s="208"/>
      <c r="O24" s="208"/>
      <c r="P24" s="208"/>
      <c r="Q24" s="208"/>
      <c r="R24" s="208"/>
      <c r="S24" s="208"/>
      <c r="T24" s="208"/>
      <c r="U24" s="208"/>
      <c r="V24" s="208"/>
      <c r="W24" s="15"/>
      <c r="X24" s="15"/>
    </row>
    <row r="25" spans="1:24" ht="15" customHeight="1" x14ac:dyDescent="0.25">
      <c r="A25" s="15"/>
      <c r="B25" s="377"/>
      <c r="C25" s="364" t="s">
        <v>133</v>
      </c>
      <c r="D25" s="366">
        <v>453446.88</v>
      </c>
      <c r="E25" s="367">
        <v>79.72</v>
      </c>
      <c r="F25" s="367" t="s">
        <v>56</v>
      </c>
      <c r="G25" s="366">
        <v>453367.16000000003</v>
      </c>
      <c r="H25" s="368">
        <v>29096.23</v>
      </c>
      <c r="I25" s="367">
        <v>22833.93</v>
      </c>
      <c r="J25" s="369">
        <v>400886</v>
      </c>
      <c r="K25" s="370">
        <v>551</v>
      </c>
      <c r="L25" s="378"/>
      <c r="M25" s="29"/>
      <c r="N25" s="208"/>
      <c r="O25" s="208"/>
      <c r="P25" s="208"/>
      <c r="Q25" s="208"/>
      <c r="R25" s="208"/>
      <c r="S25" s="208"/>
      <c r="T25" s="208"/>
      <c r="U25" s="208"/>
      <c r="V25" s="208"/>
      <c r="W25" s="15"/>
      <c r="X25" s="15"/>
    </row>
    <row r="26" spans="1:24" ht="15" customHeight="1" x14ac:dyDescent="0.25">
      <c r="A26" s="15"/>
      <c r="B26" s="377"/>
      <c r="C26" s="364" t="s">
        <v>134</v>
      </c>
      <c r="D26" s="366">
        <v>198970.78</v>
      </c>
      <c r="E26" s="367">
        <v>183039.95</v>
      </c>
      <c r="F26" s="367" t="s">
        <v>56</v>
      </c>
      <c r="G26" s="366">
        <v>15930.83</v>
      </c>
      <c r="H26" s="368" t="s">
        <v>130</v>
      </c>
      <c r="I26" s="367">
        <v>885.83</v>
      </c>
      <c r="J26" s="369">
        <v>15045</v>
      </c>
      <c r="K26" s="370">
        <v>0</v>
      </c>
      <c r="L26" s="378"/>
      <c r="M26" s="29"/>
      <c r="N26" s="208"/>
      <c r="O26" s="208"/>
      <c r="P26" s="208"/>
      <c r="Q26" s="208"/>
      <c r="R26" s="208"/>
      <c r="S26" s="208"/>
      <c r="T26" s="208"/>
      <c r="U26" s="208"/>
      <c r="V26" s="208"/>
      <c r="W26" s="15"/>
      <c r="X26" s="15"/>
    </row>
    <row r="27" spans="1:24" ht="15" customHeight="1" x14ac:dyDescent="0.25">
      <c r="A27" s="15"/>
      <c r="B27" s="377"/>
      <c r="C27" s="364" t="s">
        <v>135</v>
      </c>
      <c r="D27" s="366">
        <v>64653.85</v>
      </c>
      <c r="E27" s="367"/>
      <c r="F27" s="367" t="s">
        <v>56</v>
      </c>
      <c r="G27" s="366">
        <v>64653.85</v>
      </c>
      <c r="H27" s="368">
        <v>11129.43</v>
      </c>
      <c r="I27" s="367">
        <v>810.91</v>
      </c>
      <c r="J27" s="369">
        <v>50681</v>
      </c>
      <c r="K27" s="370">
        <v>2032.51</v>
      </c>
      <c r="L27" s="378"/>
      <c r="M27" s="29"/>
      <c r="N27" s="208"/>
      <c r="O27" s="208"/>
      <c r="P27" s="208"/>
      <c r="Q27" s="208"/>
      <c r="R27" s="208"/>
      <c r="S27" s="208"/>
      <c r="T27" s="208"/>
      <c r="U27" s="208"/>
      <c r="V27" s="208"/>
      <c r="W27" s="15"/>
      <c r="X27" s="15"/>
    </row>
    <row r="28" spans="1:24" ht="15" customHeight="1" x14ac:dyDescent="0.25">
      <c r="A28" s="15"/>
      <c r="B28" s="377"/>
      <c r="C28" s="364" t="s">
        <v>136</v>
      </c>
      <c r="D28" s="366">
        <v>8277.1299999999992</v>
      </c>
      <c r="E28" s="367"/>
      <c r="F28" s="367" t="s">
        <v>56</v>
      </c>
      <c r="G28" s="366">
        <v>8277.1299999999992</v>
      </c>
      <c r="H28" s="368">
        <v>8219.67</v>
      </c>
      <c r="I28" s="367">
        <v>51.46</v>
      </c>
      <c r="J28" s="369">
        <v>6</v>
      </c>
      <c r="K28" s="370">
        <v>0</v>
      </c>
      <c r="L28" s="378"/>
      <c r="M28" s="29"/>
      <c r="N28" s="208"/>
      <c r="O28" s="208"/>
      <c r="P28" s="208"/>
      <c r="Q28" s="208"/>
      <c r="R28" s="208"/>
      <c r="S28" s="208"/>
      <c r="T28" s="208"/>
      <c r="U28" s="208"/>
      <c r="V28" s="208"/>
      <c r="W28" s="15"/>
      <c r="X28" s="15"/>
    </row>
    <row r="29" spans="1:24" ht="15" customHeight="1" x14ac:dyDescent="0.25">
      <c r="A29" s="15"/>
      <c r="B29" s="377"/>
      <c r="C29" s="364" t="s">
        <v>137</v>
      </c>
      <c r="D29" s="366">
        <v>7741.44</v>
      </c>
      <c r="E29" s="367"/>
      <c r="F29" s="367" t="s">
        <v>56</v>
      </c>
      <c r="G29" s="366">
        <v>7741.44</v>
      </c>
      <c r="H29" s="368">
        <v>7269.61</v>
      </c>
      <c r="I29" s="367">
        <v>139.37</v>
      </c>
      <c r="J29" s="371" t="s">
        <v>56</v>
      </c>
      <c r="K29" s="370">
        <v>332.46</v>
      </c>
      <c r="L29" s="378"/>
      <c r="M29" s="29"/>
      <c r="N29" s="208"/>
      <c r="O29" s="208"/>
      <c r="P29" s="208"/>
      <c r="Q29" s="208"/>
      <c r="R29" s="208"/>
      <c r="S29" s="208"/>
      <c r="T29" s="208"/>
      <c r="U29" s="208"/>
      <c r="V29" s="208"/>
      <c r="W29" s="15"/>
      <c r="X29" s="15"/>
    </row>
    <row r="30" spans="1:24" ht="15" customHeight="1" x14ac:dyDescent="0.25">
      <c r="A30" s="15"/>
      <c r="B30" s="377"/>
      <c r="C30" s="364" t="s">
        <v>138</v>
      </c>
      <c r="D30" s="366">
        <v>832.30000000000007</v>
      </c>
      <c r="E30" s="367"/>
      <c r="F30" s="367" t="s">
        <v>56</v>
      </c>
      <c r="G30" s="366">
        <v>832.30000000000007</v>
      </c>
      <c r="H30" s="368">
        <v>775.94</v>
      </c>
      <c r="I30" s="367">
        <v>15.36</v>
      </c>
      <c r="J30" s="369">
        <v>41</v>
      </c>
      <c r="K30" s="370">
        <v>0</v>
      </c>
      <c r="L30" s="378"/>
      <c r="M30" s="29"/>
      <c r="N30" s="208"/>
      <c r="O30" s="208"/>
      <c r="P30" s="208"/>
      <c r="Q30" s="208"/>
      <c r="R30" s="208"/>
      <c r="S30" s="208"/>
      <c r="T30" s="208"/>
      <c r="U30" s="208"/>
      <c r="V30" s="208"/>
      <c r="W30" s="15"/>
      <c r="X30" s="15"/>
    </row>
    <row r="31" spans="1:24" ht="15" customHeight="1" x14ac:dyDescent="0.25">
      <c r="A31" s="15"/>
      <c r="B31" s="377"/>
      <c r="C31" s="364" t="s">
        <v>139</v>
      </c>
      <c r="D31" s="366">
        <v>8651.0300000000007</v>
      </c>
      <c r="E31" s="367"/>
      <c r="F31" s="367" t="s">
        <v>56</v>
      </c>
      <c r="G31" s="366">
        <v>8651.0300000000007</v>
      </c>
      <c r="H31" s="368">
        <v>5074.32</v>
      </c>
      <c r="I31" s="367">
        <v>1764.51</v>
      </c>
      <c r="J31" s="369">
        <v>30</v>
      </c>
      <c r="K31" s="370">
        <v>1782.2</v>
      </c>
      <c r="L31" s="378"/>
      <c r="M31" s="29"/>
      <c r="N31" s="208"/>
      <c r="O31" s="208"/>
      <c r="P31" s="208"/>
      <c r="Q31" s="208"/>
      <c r="R31" s="208"/>
      <c r="S31" s="208"/>
      <c r="T31" s="208"/>
      <c r="U31" s="208"/>
      <c r="V31" s="208"/>
      <c r="W31" s="15"/>
      <c r="X31" s="15"/>
    </row>
    <row r="32" spans="1:24" ht="15" customHeight="1" x14ac:dyDescent="0.25">
      <c r="A32" s="15"/>
      <c r="B32" s="377"/>
      <c r="C32" s="364" t="s">
        <v>140</v>
      </c>
      <c r="D32" s="366">
        <v>1180.8799999999999</v>
      </c>
      <c r="E32" s="367"/>
      <c r="F32" s="367" t="s">
        <v>56</v>
      </c>
      <c r="G32" s="366">
        <v>1180.8799999999999</v>
      </c>
      <c r="H32" s="368">
        <v>1160.6199999999999</v>
      </c>
      <c r="I32" s="367">
        <v>8.26</v>
      </c>
      <c r="J32" s="371" t="s">
        <v>56</v>
      </c>
      <c r="K32" s="370">
        <v>12</v>
      </c>
      <c r="L32" s="378"/>
      <c r="M32" s="29"/>
      <c r="N32" s="208"/>
      <c r="O32" s="208"/>
      <c r="P32" s="208"/>
      <c r="Q32" s="208"/>
      <c r="R32" s="208"/>
      <c r="S32" s="208"/>
      <c r="T32" s="208"/>
      <c r="U32" s="208"/>
      <c r="V32" s="208"/>
      <c r="W32" s="15"/>
      <c r="X32" s="15"/>
    </row>
    <row r="33" spans="1:24" ht="15" customHeight="1" x14ac:dyDescent="0.25">
      <c r="A33" s="15"/>
      <c r="B33" s="377"/>
      <c r="C33" s="364" t="s">
        <v>141</v>
      </c>
      <c r="D33" s="366">
        <v>1303981.8</v>
      </c>
      <c r="E33" s="367">
        <v>1303771.23</v>
      </c>
      <c r="F33" s="367" t="s">
        <v>56</v>
      </c>
      <c r="G33" s="366">
        <v>210.57</v>
      </c>
      <c r="H33" s="368">
        <v>210.57</v>
      </c>
      <c r="I33" s="371" t="s">
        <v>56</v>
      </c>
      <c r="J33" s="371" t="s">
        <v>56</v>
      </c>
      <c r="K33" s="370">
        <v>0</v>
      </c>
      <c r="L33" s="378"/>
      <c r="M33" s="29"/>
      <c r="N33" s="208"/>
      <c r="O33" s="208"/>
      <c r="P33" s="208"/>
      <c r="Q33" s="208"/>
      <c r="R33" s="208"/>
      <c r="S33" s="208"/>
      <c r="T33" s="208"/>
      <c r="U33" s="208"/>
      <c r="V33" s="208"/>
      <c r="W33" s="15"/>
      <c r="X33" s="15"/>
    </row>
    <row r="34" spans="1:24" ht="15" customHeight="1" x14ac:dyDescent="0.25">
      <c r="A34" s="15"/>
      <c r="B34" s="377"/>
      <c r="C34" s="364" t="s">
        <v>142</v>
      </c>
      <c r="D34" s="366">
        <v>8426.51</v>
      </c>
      <c r="E34" s="367"/>
      <c r="F34" s="367" t="s">
        <v>56</v>
      </c>
      <c r="G34" s="366">
        <v>8426.51</v>
      </c>
      <c r="H34" s="368">
        <v>2813.17</v>
      </c>
      <c r="I34" s="367">
        <v>69.34</v>
      </c>
      <c r="J34" s="369">
        <v>5544</v>
      </c>
      <c r="K34" s="370">
        <v>0</v>
      </c>
      <c r="L34" s="378"/>
      <c r="M34" s="29"/>
      <c r="N34" s="208"/>
      <c r="O34" s="208"/>
      <c r="P34" s="208"/>
      <c r="Q34" s="208"/>
      <c r="R34" s="208"/>
      <c r="S34" s="208"/>
      <c r="T34" s="208"/>
      <c r="U34" s="208"/>
      <c r="V34" s="208"/>
      <c r="W34" s="15"/>
      <c r="X34" s="15"/>
    </row>
    <row r="35" spans="1:24" ht="15" customHeight="1" x14ac:dyDescent="0.25">
      <c r="A35" s="15"/>
      <c r="B35" s="377"/>
      <c r="C35" s="364" t="s">
        <v>143</v>
      </c>
      <c r="D35" s="366">
        <v>557090.73</v>
      </c>
      <c r="E35" s="367">
        <v>516273.21</v>
      </c>
      <c r="F35" s="367" t="s">
        <v>56</v>
      </c>
      <c r="G35" s="366">
        <v>40817.520000000004</v>
      </c>
      <c r="H35" s="368">
        <v>232.08</v>
      </c>
      <c r="I35" s="367">
        <v>10813.44</v>
      </c>
      <c r="J35" s="369">
        <v>29772</v>
      </c>
      <c r="K35" s="370">
        <v>0</v>
      </c>
      <c r="L35" s="378"/>
      <c r="M35" s="29"/>
      <c r="N35" s="208"/>
      <c r="O35" s="208"/>
      <c r="P35" s="208"/>
      <c r="Q35" s="208"/>
      <c r="R35" s="208"/>
      <c r="S35" s="208"/>
      <c r="T35" s="208"/>
      <c r="U35" s="208"/>
      <c r="V35" s="208"/>
      <c r="W35" s="15"/>
      <c r="X35" s="15"/>
    </row>
    <row r="36" spans="1:24" ht="15" customHeight="1" x14ac:dyDescent="0.25">
      <c r="A36" s="15"/>
      <c r="B36" s="377"/>
      <c r="C36" s="364" t="s">
        <v>144</v>
      </c>
      <c r="D36" s="366">
        <v>1069699.3500000001</v>
      </c>
      <c r="E36" s="367">
        <v>937930.51</v>
      </c>
      <c r="F36" s="367" t="s">
        <v>56</v>
      </c>
      <c r="G36" s="366">
        <v>131768.84</v>
      </c>
      <c r="H36" s="368">
        <v>19972.080000000002</v>
      </c>
      <c r="I36" s="367">
        <v>69551.929999999993</v>
      </c>
      <c r="J36" s="369">
        <v>24831</v>
      </c>
      <c r="K36" s="370">
        <v>17413.830000000002</v>
      </c>
      <c r="L36" s="378"/>
      <c r="M36" s="29"/>
      <c r="N36" s="208"/>
      <c r="O36" s="208"/>
      <c r="P36" s="208"/>
      <c r="Q36" s="208"/>
      <c r="R36" s="208"/>
      <c r="S36" s="208"/>
      <c r="T36" s="208"/>
      <c r="U36" s="208"/>
      <c r="V36" s="208"/>
      <c r="W36" s="15"/>
      <c r="X36" s="15"/>
    </row>
    <row r="37" spans="1:24" ht="15" customHeight="1" x14ac:dyDescent="0.25">
      <c r="A37" s="15"/>
      <c r="B37" s="377"/>
      <c r="C37" s="364" t="s">
        <v>145</v>
      </c>
      <c r="D37" s="366">
        <v>40597.89</v>
      </c>
      <c r="E37" s="367">
        <v>33706.07</v>
      </c>
      <c r="F37" s="367" t="s">
        <v>56</v>
      </c>
      <c r="G37" s="366">
        <v>6891.82</v>
      </c>
      <c r="H37" s="368">
        <v>1101.5</v>
      </c>
      <c r="I37" s="367">
        <v>448.32</v>
      </c>
      <c r="J37" s="369">
        <v>5342</v>
      </c>
      <c r="K37" s="370">
        <v>0</v>
      </c>
      <c r="L37" s="378"/>
      <c r="M37" s="29"/>
      <c r="N37" s="208"/>
      <c r="O37" s="208"/>
      <c r="P37" s="208"/>
      <c r="Q37" s="208"/>
      <c r="R37" s="208"/>
      <c r="S37" s="208"/>
      <c r="T37" s="208"/>
      <c r="U37" s="208"/>
      <c r="V37" s="208"/>
      <c r="W37" s="15"/>
      <c r="X37" s="15"/>
    </row>
    <row r="38" spans="1:24" ht="15" customHeight="1" x14ac:dyDescent="0.25">
      <c r="A38" s="15"/>
      <c r="B38" s="377"/>
      <c r="C38" s="364" t="s">
        <v>146</v>
      </c>
      <c r="D38" s="366">
        <v>7038.65</v>
      </c>
      <c r="E38" s="367"/>
      <c r="F38" s="367" t="s">
        <v>56</v>
      </c>
      <c r="G38" s="366">
        <v>7038.65</v>
      </c>
      <c r="H38" s="368">
        <v>1137.3399999999999</v>
      </c>
      <c r="I38" s="367">
        <v>259.31</v>
      </c>
      <c r="J38" s="369">
        <v>5642</v>
      </c>
      <c r="K38" s="370">
        <v>0</v>
      </c>
      <c r="L38" s="378"/>
      <c r="M38" s="29"/>
      <c r="N38" s="208"/>
      <c r="O38" s="208"/>
      <c r="P38" s="208"/>
      <c r="Q38" s="208"/>
      <c r="R38" s="208"/>
      <c r="S38" s="208"/>
      <c r="T38" s="208"/>
      <c r="U38" s="208"/>
      <c r="V38" s="208"/>
      <c r="W38" s="15"/>
      <c r="X38" s="15"/>
    </row>
    <row r="39" spans="1:24" ht="15" customHeight="1" x14ac:dyDescent="0.25">
      <c r="A39" s="15"/>
      <c r="B39" s="377"/>
      <c r="C39" s="364" t="s">
        <v>147</v>
      </c>
      <c r="D39" s="366">
        <v>1179.8399999999999</v>
      </c>
      <c r="E39" s="367"/>
      <c r="F39" s="367" t="s">
        <v>56</v>
      </c>
      <c r="G39" s="366">
        <v>1179.8399999999999</v>
      </c>
      <c r="H39" s="368">
        <v>1083.58</v>
      </c>
      <c r="I39" s="367">
        <v>6.26</v>
      </c>
      <c r="J39" s="369">
        <v>90</v>
      </c>
      <c r="K39" s="370">
        <v>0</v>
      </c>
      <c r="L39" s="378"/>
      <c r="M39" s="29"/>
      <c r="N39" s="208"/>
      <c r="O39" s="208"/>
      <c r="P39" s="208"/>
      <c r="Q39" s="208"/>
      <c r="R39" s="208"/>
      <c r="S39" s="208"/>
      <c r="T39" s="208"/>
      <c r="U39" s="208"/>
      <c r="V39" s="208"/>
      <c r="W39" s="15"/>
      <c r="X39" s="15"/>
    </row>
    <row r="40" spans="1:24" ht="15" customHeight="1" x14ac:dyDescent="0.25">
      <c r="A40" s="15"/>
      <c r="B40" s="377"/>
      <c r="C40" s="364" t="s">
        <v>148</v>
      </c>
      <c r="D40" s="366">
        <v>1832.8000000000002</v>
      </c>
      <c r="E40" s="367"/>
      <c r="F40" s="367" t="s">
        <v>56</v>
      </c>
      <c r="G40" s="366">
        <v>1832.8000000000002</v>
      </c>
      <c r="H40" s="368">
        <v>1791.65</v>
      </c>
      <c r="I40" s="367">
        <v>30.15</v>
      </c>
      <c r="J40" s="369">
        <v>11</v>
      </c>
      <c r="K40" s="370">
        <v>0</v>
      </c>
      <c r="L40" s="378"/>
      <c r="M40" s="29"/>
      <c r="N40" s="208"/>
      <c r="O40" s="208"/>
      <c r="P40" s="208"/>
      <c r="Q40" s="208"/>
      <c r="R40" s="208"/>
      <c r="S40" s="208"/>
      <c r="T40" s="208"/>
      <c r="U40" s="208"/>
      <c r="V40" s="208"/>
      <c r="W40" s="15"/>
      <c r="X40" s="15"/>
    </row>
    <row r="41" spans="1:24" ht="15" customHeight="1" x14ac:dyDescent="0.25">
      <c r="A41" s="15"/>
      <c r="B41" s="377"/>
      <c r="C41" s="364" t="s">
        <v>149</v>
      </c>
      <c r="D41" s="366">
        <v>157880.66</v>
      </c>
      <c r="E41" s="367">
        <v>156091.99</v>
      </c>
      <c r="F41" s="367" t="s">
        <v>56</v>
      </c>
      <c r="G41" s="366">
        <v>1788.67</v>
      </c>
      <c r="H41" s="368">
        <v>1563.92</v>
      </c>
      <c r="I41" s="367">
        <v>224.75</v>
      </c>
      <c r="J41" s="371" t="s">
        <v>56</v>
      </c>
      <c r="K41" s="370">
        <v>0</v>
      </c>
      <c r="L41" s="378"/>
      <c r="M41" s="29"/>
      <c r="N41" s="208"/>
      <c r="O41" s="208"/>
      <c r="P41" s="208"/>
      <c r="Q41" s="208"/>
      <c r="R41" s="208"/>
      <c r="S41" s="208"/>
      <c r="T41" s="208"/>
      <c r="U41" s="208"/>
      <c r="V41" s="208"/>
      <c r="W41" s="15"/>
      <c r="X41" s="15"/>
    </row>
    <row r="42" spans="1:24" ht="15" customHeight="1" x14ac:dyDescent="0.25">
      <c r="A42" s="15"/>
      <c r="B42" s="377"/>
      <c r="C42" s="364" t="s">
        <v>150</v>
      </c>
      <c r="D42" s="366">
        <v>195321.71</v>
      </c>
      <c r="E42" s="367">
        <v>195167.61</v>
      </c>
      <c r="F42" s="367" t="s">
        <v>56</v>
      </c>
      <c r="G42" s="366">
        <v>154.1</v>
      </c>
      <c r="H42" s="368">
        <v>154.1</v>
      </c>
      <c r="I42" s="371" t="s">
        <v>56</v>
      </c>
      <c r="J42" s="371" t="s">
        <v>56</v>
      </c>
      <c r="K42" s="370">
        <v>0</v>
      </c>
      <c r="L42" s="378"/>
      <c r="M42" s="29"/>
      <c r="N42" s="208"/>
      <c r="O42" s="208"/>
      <c r="P42" s="208"/>
      <c r="Q42" s="208"/>
      <c r="R42" s="208"/>
      <c r="S42" s="208"/>
      <c r="T42" s="208"/>
      <c r="U42" s="208"/>
      <c r="V42" s="208"/>
      <c r="W42" s="15"/>
      <c r="X42" s="15"/>
    </row>
    <row r="43" spans="1:24" ht="15" customHeight="1" x14ac:dyDescent="0.25">
      <c r="A43" s="15"/>
      <c r="B43" s="377"/>
      <c r="C43" s="364" t="s">
        <v>151</v>
      </c>
      <c r="D43" s="366">
        <v>147644.04999999999</v>
      </c>
      <c r="E43" s="367">
        <v>136664.15</v>
      </c>
      <c r="F43" s="367" t="s">
        <v>56</v>
      </c>
      <c r="G43" s="366">
        <v>10979.9</v>
      </c>
      <c r="H43" s="368">
        <v>8200.33</v>
      </c>
      <c r="I43" s="367">
        <v>2001.57</v>
      </c>
      <c r="J43" s="369">
        <v>778</v>
      </c>
      <c r="K43" s="370">
        <v>0</v>
      </c>
      <c r="L43" s="378"/>
      <c r="M43" s="29"/>
      <c r="N43" s="208"/>
      <c r="O43" s="208"/>
      <c r="P43" s="208"/>
      <c r="Q43" s="208"/>
      <c r="R43" s="208"/>
      <c r="S43" s="208"/>
      <c r="T43" s="208"/>
      <c r="U43" s="208"/>
      <c r="V43" s="208"/>
      <c r="W43" s="15"/>
      <c r="X43" s="15"/>
    </row>
    <row r="44" spans="1:24" ht="15" customHeight="1" x14ac:dyDescent="0.25">
      <c r="A44" s="15"/>
      <c r="B44" s="377"/>
      <c r="C44" s="364" t="s">
        <v>152</v>
      </c>
      <c r="D44" s="366">
        <v>172950.83</v>
      </c>
      <c r="E44" s="367">
        <v>171420.84</v>
      </c>
      <c r="F44" s="367" t="s">
        <v>56</v>
      </c>
      <c r="G44" s="366">
        <v>1529.99</v>
      </c>
      <c r="H44" s="368">
        <v>1519.53</v>
      </c>
      <c r="I44" s="367">
        <v>10.46</v>
      </c>
      <c r="J44" s="371" t="s">
        <v>56</v>
      </c>
      <c r="K44" s="370">
        <v>0</v>
      </c>
      <c r="L44" s="378"/>
      <c r="M44" s="29"/>
      <c r="N44" s="208"/>
      <c r="O44" s="208"/>
      <c r="P44" s="208"/>
      <c r="Q44" s="208"/>
      <c r="R44" s="208"/>
      <c r="S44" s="208"/>
      <c r="T44" s="208"/>
      <c r="U44" s="208"/>
      <c r="V44" s="208"/>
      <c r="W44" s="15"/>
      <c r="X44" s="15"/>
    </row>
    <row r="45" spans="1:24" ht="15" customHeight="1" x14ac:dyDescent="0.25">
      <c r="A45" s="15"/>
      <c r="B45" s="377"/>
      <c r="C45" s="364" t="s">
        <v>153</v>
      </c>
      <c r="D45" s="366">
        <v>3289.67</v>
      </c>
      <c r="E45" s="367"/>
      <c r="F45" s="367" t="s">
        <v>56</v>
      </c>
      <c r="G45" s="366">
        <v>3289.67</v>
      </c>
      <c r="H45" s="368">
        <v>3065.75</v>
      </c>
      <c r="I45" s="367">
        <v>2.92</v>
      </c>
      <c r="J45" s="369">
        <v>221</v>
      </c>
      <c r="K45" s="370">
        <v>0</v>
      </c>
      <c r="L45" s="378"/>
      <c r="M45" s="29"/>
      <c r="N45" s="208"/>
      <c r="O45" s="208"/>
      <c r="P45" s="208"/>
      <c r="Q45" s="208"/>
      <c r="R45" s="208"/>
      <c r="S45" s="208"/>
      <c r="T45" s="208"/>
      <c r="U45" s="208"/>
      <c r="V45" s="208"/>
      <c r="W45" s="15"/>
      <c r="X45" s="15"/>
    </row>
    <row r="46" spans="1:24" ht="15" customHeight="1" x14ac:dyDescent="0.25">
      <c r="A46" s="15"/>
      <c r="B46" s="377"/>
      <c r="C46" s="364" t="s">
        <v>154</v>
      </c>
      <c r="D46" s="366">
        <v>511816.37</v>
      </c>
      <c r="E46" s="367">
        <v>416980.83</v>
      </c>
      <c r="F46" s="367" t="s">
        <v>56</v>
      </c>
      <c r="G46" s="366">
        <v>94835.540000000008</v>
      </c>
      <c r="H46" s="368">
        <v>14278.42</v>
      </c>
      <c r="I46" s="367">
        <v>15255.12</v>
      </c>
      <c r="J46" s="369">
        <v>65302</v>
      </c>
      <c r="K46" s="370">
        <v>0</v>
      </c>
      <c r="L46" s="378"/>
      <c r="M46" s="29"/>
      <c r="N46" s="208"/>
      <c r="O46" s="208"/>
      <c r="P46" s="208"/>
      <c r="Q46" s="208"/>
      <c r="R46" s="208"/>
      <c r="S46" s="208"/>
      <c r="T46" s="208"/>
      <c r="U46" s="208"/>
      <c r="V46" s="208"/>
      <c r="W46" s="15"/>
      <c r="X46" s="15"/>
    </row>
    <row r="47" spans="1:24" ht="15" customHeight="1" x14ac:dyDescent="0.25">
      <c r="A47" s="15"/>
      <c r="B47" s="377"/>
      <c r="C47" s="364" t="s">
        <v>155</v>
      </c>
      <c r="D47" s="366">
        <v>743.13</v>
      </c>
      <c r="E47" s="367"/>
      <c r="F47" s="367" t="s">
        <v>56</v>
      </c>
      <c r="G47" s="366">
        <v>743.13</v>
      </c>
      <c r="H47" s="368">
        <v>502.6</v>
      </c>
      <c r="I47" s="367">
        <v>193.53</v>
      </c>
      <c r="J47" s="369">
        <v>47</v>
      </c>
      <c r="K47" s="370">
        <v>0</v>
      </c>
      <c r="L47" s="378"/>
      <c r="M47" s="29"/>
      <c r="N47" s="208"/>
      <c r="O47" s="208"/>
      <c r="P47" s="208"/>
      <c r="Q47" s="208"/>
      <c r="R47" s="208"/>
      <c r="S47" s="208"/>
      <c r="T47" s="208"/>
      <c r="U47" s="208"/>
      <c r="V47" s="208"/>
      <c r="W47" s="15"/>
      <c r="X47" s="15"/>
    </row>
    <row r="48" spans="1:24" ht="15" customHeight="1" x14ac:dyDescent="0.25">
      <c r="A48" s="15"/>
      <c r="B48" s="377"/>
      <c r="C48" s="364" t="s">
        <v>156</v>
      </c>
      <c r="D48" s="366">
        <v>15606.12</v>
      </c>
      <c r="E48" s="367"/>
      <c r="F48" s="367" t="s">
        <v>56</v>
      </c>
      <c r="G48" s="366">
        <v>15606.12</v>
      </c>
      <c r="H48" s="368">
        <v>14371.42</v>
      </c>
      <c r="I48" s="367">
        <v>554.70000000000005</v>
      </c>
      <c r="J48" s="369">
        <v>680</v>
      </c>
      <c r="K48" s="370">
        <v>0</v>
      </c>
      <c r="L48" s="378"/>
      <c r="M48" s="29"/>
      <c r="N48" s="208"/>
      <c r="O48" s="208"/>
      <c r="P48" s="208"/>
      <c r="Q48" s="208"/>
      <c r="R48" s="208"/>
      <c r="S48" s="208"/>
      <c r="T48" s="208"/>
      <c r="U48" s="208"/>
      <c r="V48" s="208"/>
      <c r="W48" s="15"/>
      <c r="X48" s="15"/>
    </row>
    <row r="49" spans="1:24" ht="15" customHeight="1" x14ac:dyDescent="0.25">
      <c r="A49" s="15"/>
      <c r="B49" s="377"/>
      <c r="C49" s="364" t="s">
        <v>157</v>
      </c>
      <c r="D49" s="366">
        <v>186578.26</v>
      </c>
      <c r="E49" s="367">
        <v>164279.57</v>
      </c>
      <c r="F49" s="367" t="s">
        <v>56</v>
      </c>
      <c r="G49" s="366">
        <v>22298.69</v>
      </c>
      <c r="H49" s="368">
        <v>330.65</v>
      </c>
      <c r="I49" s="367">
        <v>1124.04</v>
      </c>
      <c r="J49" s="369">
        <v>20844</v>
      </c>
      <c r="K49" s="370">
        <v>0</v>
      </c>
      <c r="L49" s="378"/>
      <c r="M49" s="29"/>
      <c r="N49" s="208"/>
      <c r="O49" s="208"/>
      <c r="P49" s="208"/>
      <c r="Q49" s="208"/>
      <c r="R49" s="208"/>
      <c r="S49" s="208"/>
      <c r="T49" s="208"/>
      <c r="U49" s="208"/>
      <c r="V49" s="208"/>
      <c r="W49" s="15"/>
      <c r="X49" s="15"/>
    </row>
    <row r="50" spans="1:24" ht="15" customHeight="1" x14ac:dyDescent="0.25">
      <c r="A50" s="15"/>
      <c r="B50" s="377"/>
      <c r="C50" s="364" t="s">
        <v>158</v>
      </c>
      <c r="D50" s="366">
        <v>130569.65</v>
      </c>
      <c r="E50" s="367">
        <v>105351.31</v>
      </c>
      <c r="F50" s="367" t="s">
        <v>56</v>
      </c>
      <c r="G50" s="366">
        <v>25218.34</v>
      </c>
      <c r="H50" s="368" t="s">
        <v>56</v>
      </c>
      <c r="I50" s="367">
        <v>2358.34</v>
      </c>
      <c r="J50" s="369">
        <v>18020</v>
      </c>
      <c r="K50" s="370">
        <v>4840</v>
      </c>
      <c r="L50" s="378"/>
      <c r="M50" s="29"/>
      <c r="N50" s="208"/>
      <c r="O50" s="208"/>
      <c r="P50" s="208"/>
      <c r="Q50" s="208"/>
      <c r="R50" s="208"/>
      <c r="S50" s="208"/>
      <c r="T50" s="208"/>
      <c r="U50" s="208"/>
      <c r="V50" s="208"/>
      <c r="W50" s="15"/>
      <c r="X50" s="15"/>
    </row>
    <row r="51" spans="1:24" ht="15" customHeight="1" x14ac:dyDescent="0.25">
      <c r="A51" s="15"/>
      <c r="B51" s="377"/>
      <c r="C51" s="364" t="s">
        <v>159</v>
      </c>
      <c r="D51" s="366">
        <v>19714.55</v>
      </c>
      <c r="E51" s="367"/>
      <c r="F51" s="367" t="s">
        <v>56</v>
      </c>
      <c r="G51" s="366">
        <v>19714.55</v>
      </c>
      <c r="H51" s="368">
        <v>16985.61</v>
      </c>
      <c r="I51" s="367">
        <v>2415.94</v>
      </c>
      <c r="J51" s="369">
        <v>313</v>
      </c>
      <c r="K51" s="370">
        <v>0</v>
      </c>
      <c r="L51" s="378"/>
      <c r="M51" s="29"/>
      <c r="N51" s="208"/>
      <c r="O51" s="208"/>
      <c r="P51" s="208"/>
      <c r="Q51" s="208"/>
      <c r="R51" s="208"/>
      <c r="S51" s="208"/>
      <c r="T51" s="208"/>
      <c r="U51" s="208"/>
      <c r="V51" s="208"/>
      <c r="W51" s="15"/>
      <c r="X51" s="15"/>
    </row>
    <row r="52" spans="1:24" ht="15" customHeight="1" x14ac:dyDescent="0.25">
      <c r="A52" s="15"/>
      <c r="B52" s="377"/>
      <c r="C52" s="364" t="s">
        <v>160</v>
      </c>
      <c r="D52" s="366">
        <v>23417.91</v>
      </c>
      <c r="E52" s="367"/>
      <c r="F52" s="367" t="s">
        <v>56</v>
      </c>
      <c r="G52" s="366">
        <v>23417.91</v>
      </c>
      <c r="H52" s="368">
        <v>2796.59</v>
      </c>
      <c r="I52" s="367">
        <v>1.32</v>
      </c>
      <c r="J52" s="369">
        <v>48</v>
      </c>
      <c r="K52" s="370">
        <v>20572</v>
      </c>
      <c r="L52" s="378"/>
      <c r="M52" s="29"/>
      <c r="N52" s="208"/>
      <c r="O52" s="208"/>
      <c r="P52" s="208"/>
      <c r="Q52" s="208"/>
      <c r="R52" s="208"/>
      <c r="S52" s="208"/>
      <c r="T52" s="208"/>
      <c r="U52" s="208"/>
      <c r="V52" s="208"/>
      <c r="W52" s="15"/>
      <c r="X52" s="15"/>
    </row>
    <row r="53" spans="1:24" ht="15" customHeight="1" x14ac:dyDescent="0.25">
      <c r="A53" s="15"/>
      <c r="B53" s="377"/>
      <c r="C53" s="364" t="s">
        <v>161</v>
      </c>
      <c r="D53" s="366">
        <v>7392.8499999999995</v>
      </c>
      <c r="E53" s="367"/>
      <c r="F53" s="367" t="s">
        <v>56</v>
      </c>
      <c r="G53" s="366">
        <v>7392.8499999999995</v>
      </c>
      <c r="H53" s="368">
        <v>5528.37</v>
      </c>
      <c r="I53" s="367">
        <v>252.48</v>
      </c>
      <c r="J53" s="369">
        <v>70</v>
      </c>
      <c r="K53" s="370">
        <v>1542</v>
      </c>
      <c r="L53" s="378"/>
      <c r="M53" s="29"/>
      <c r="N53" s="208"/>
      <c r="O53" s="208"/>
      <c r="P53" s="208"/>
      <c r="Q53" s="208"/>
      <c r="R53" s="208"/>
      <c r="S53" s="208"/>
      <c r="T53" s="208"/>
      <c r="U53" s="208"/>
      <c r="V53" s="208"/>
      <c r="W53" s="15"/>
      <c r="X53" s="15"/>
    </row>
    <row r="54" spans="1:24" ht="15" customHeight="1" x14ac:dyDescent="0.25">
      <c r="A54" s="15"/>
      <c r="B54" s="377"/>
      <c r="C54" s="364" t="s">
        <v>162</v>
      </c>
      <c r="D54" s="366">
        <v>4395.53</v>
      </c>
      <c r="E54" s="367"/>
      <c r="F54" s="367" t="s">
        <v>56</v>
      </c>
      <c r="G54" s="366">
        <v>4395.53</v>
      </c>
      <c r="H54" s="368">
        <v>4204.07</v>
      </c>
      <c r="I54" s="367">
        <v>41.46</v>
      </c>
      <c r="J54" s="369">
        <v>150</v>
      </c>
      <c r="K54" s="370">
        <v>0</v>
      </c>
      <c r="L54" s="378"/>
      <c r="M54" s="29"/>
      <c r="N54" s="208"/>
      <c r="O54" s="208"/>
      <c r="P54" s="208"/>
      <c r="Q54" s="208"/>
      <c r="R54" s="208"/>
      <c r="S54" s="208"/>
      <c r="T54" s="208"/>
      <c r="U54" s="208"/>
      <c r="V54" s="208"/>
      <c r="W54" s="15"/>
      <c r="X54" s="15"/>
    </row>
    <row r="55" spans="1:24" ht="15" customHeight="1" x14ac:dyDescent="0.25">
      <c r="A55" s="15"/>
      <c r="B55" s="377"/>
      <c r="C55" s="364" t="s">
        <v>163</v>
      </c>
      <c r="D55" s="366">
        <v>21504.63</v>
      </c>
      <c r="E55" s="367"/>
      <c r="F55" s="367" t="s">
        <v>56</v>
      </c>
      <c r="G55" s="366">
        <v>21504.63</v>
      </c>
      <c r="H55" s="368">
        <v>12171.08</v>
      </c>
      <c r="I55" s="367">
        <v>2748.55</v>
      </c>
      <c r="J55" s="369">
        <v>3715</v>
      </c>
      <c r="K55" s="370">
        <v>2870</v>
      </c>
      <c r="L55" s="378"/>
      <c r="M55" s="29"/>
      <c r="N55" s="208"/>
      <c r="O55" s="208"/>
      <c r="P55" s="208"/>
      <c r="Q55" s="208"/>
      <c r="R55" s="208"/>
      <c r="S55" s="208"/>
      <c r="T55" s="208"/>
      <c r="U55" s="208"/>
      <c r="V55" s="208"/>
      <c r="W55" s="15"/>
      <c r="X55" s="15"/>
    </row>
    <row r="56" spans="1:24" ht="15" customHeight="1" x14ac:dyDescent="0.25">
      <c r="A56" s="15"/>
      <c r="B56" s="377"/>
      <c r="C56" s="364" t="s">
        <v>164</v>
      </c>
      <c r="D56" s="366">
        <v>8790.09</v>
      </c>
      <c r="E56" s="367"/>
      <c r="F56" s="367" t="s">
        <v>56</v>
      </c>
      <c r="G56" s="366">
        <v>8790.09</v>
      </c>
      <c r="H56" s="368">
        <v>6378.6</v>
      </c>
      <c r="I56" s="367">
        <v>168.49</v>
      </c>
      <c r="J56" s="369">
        <v>2243</v>
      </c>
      <c r="K56" s="370">
        <v>0</v>
      </c>
      <c r="L56" s="378"/>
      <c r="M56" s="29"/>
      <c r="N56" s="208"/>
      <c r="O56" s="208"/>
      <c r="P56" s="208"/>
      <c r="Q56" s="208"/>
      <c r="R56" s="208"/>
      <c r="S56" s="208"/>
      <c r="T56" s="208"/>
      <c r="U56" s="208"/>
      <c r="V56" s="208"/>
      <c r="W56" s="15"/>
      <c r="X56" s="15"/>
    </row>
    <row r="57" spans="1:24" ht="15" customHeight="1" x14ac:dyDescent="0.25">
      <c r="A57" s="15"/>
      <c r="B57" s="377"/>
      <c r="C57" s="364" t="s">
        <v>165</v>
      </c>
      <c r="D57" s="366">
        <v>2313.6400000000003</v>
      </c>
      <c r="E57" s="367"/>
      <c r="F57" s="367" t="s">
        <v>56</v>
      </c>
      <c r="G57" s="366">
        <v>2313.6400000000003</v>
      </c>
      <c r="H57" s="368">
        <v>2211.3000000000002</v>
      </c>
      <c r="I57" s="367">
        <v>51.34</v>
      </c>
      <c r="J57" s="369">
        <v>51</v>
      </c>
      <c r="K57" s="370">
        <v>0</v>
      </c>
      <c r="L57" s="378"/>
      <c r="M57" s="29"/>
      <c r="N57" s="208"/>
      <c r="O57" s="208"/>
      <c r="P57" s="208"/>
      <c r="Q57" s="208"/>
      <c r="R57" s="208"/>
      <c r="S57" s="208"/>
      <c r="T57" s="208"/>
      <c r="U57" s="208"/>
      <c r="V57" s="208"/>
      <c r="W57" s="15"/>
      <c r="X57" s="15"/>
    </row>
    <row r="58" spans="1:24" ht="15" customHeight="1" x14ac:dyDescent="0.25">
      <c r="A58" s="15"/>
      <c r="B58" s="377"/>
      <c r="C58" s="364" t="s">
        <v>166</v>
      </c>
      <c r="D58" s="366">
        <v>0</v>
      </c>
      <c r="E58" s="367"/>
      <c r="F58" s="367" t="s">
        <v>56</v>
      </c>
      <c r="G58" s="366">
        <v>0</v>
      </c>
      <c r="H58" s="368" t="s">
        <v>130</v>
      </c>
      <c r="I58" s="371" t="s">
        <v>56</v>
      </c>
      <c r="J58" s="371" t="s">
        <v>56</v>
      </c>
      <c r="K58" s="370">
        <v>0</v>
      </c>
      <c r="L58" s="378"/>
      <c r="M58" s="29"/>
      <c r="N58" s="208"/>
      <c r="O58" s="208"/>
      <c r="P58" s="208"/>
      <c r="Q58" s="208"/>
      <c r="R58" s="208"/>
      <c r="S58" s="208"/>
      <c r="T58" s="208"/>
      <c r="U58" s="208"/>
      <c r="V58" s="208"/>
      <c r="W58" s="15"/>
      <c r="X58" s="15"/>
    </row>
    <row r="59" spans="1:24" x14ac:dyDescent="0.25">
      <c r="A59" s="15"/>
      <c r="B59" s="377"/>
      <c r="C59" s="364" t="s">
        <v>167</v>
      </c>
      <c r="D59" s="366">
        <v>16119.1</v>
      </c>
      <c r="E59" s="367"/>
      <c r="F59" s="367" t="s">
        <v>56</v>
      </c>
      <c r="G59" s="366">
        <v>16119.1</v>
      </c>
      <c r="H59" s="368">
        <v>8818.43</v>
      </c>
      <c r="I59" s="367">
        <v>2671.67</v>
      </c>
      <c r="J59" s="369">
        <v>4629</v>
      </c>
      <c r="K59" s="370">
        <v>0</v>
      </c>
      <c r="L59" s="378"/>
      <c r="M59" s="29"/>
      <c r="N59" s="208"/>
      <c r="O59" s="208"/>
      <c r="P59" s="208"/>
      <c r="Q59" s="208"/>
      <c r="R59" s="208"/>
      <c r="S59" s="208"/>
      <c r="T59" s="208"/>
      <c r="U59" s="208"/>
      <c r="V59" s="208"/>
      <c r="W59" s="15"/>
      <c r="X59" s="15"/>
    </row>
    <row r="60" spans="1:24" s="260" customFormat="1" ht="18" customHeight="1" x14ac:dyDescent="0.2">
      <c r="A60" s="21"/>
      <c r="B60" s="381"/>
      <c r="C60" s="382" t="s">
        <v>168</v>
      </c>
      <c r="D60" s="372">
        <v>38288.17</v>
      </c>
      <c r="E60" s="373"/>
      <c r="F60" s="373" t="s">
        <v>56</v>
      </c>
      <c r="G60" s="372">
        <v>38288.17</v>
      </c>
      <c r="H60" s="374">
        <v>37516.03</v>
      </c>
      <c r="I60" s="373">
        <v>772.14</v>
      </c>
      <c r="J60" s="375" t="s">
        <v>56</v>
      </c>
      <c r="K60" s="376">
        <v>0</v>
      </c>
      <c r="L60" s="383"/>
      <c r="M60" s="74"/>
      <c r="N60" s="356"/>
      <c r="O60" s="356"/>
      <c r="P60" s="356"/>
      <c r="Q60" s="356"/>
      <c r="R60" s="356"/>
      <c r="S60" s="356"/>
      <c r="T60" s="356"/>
      <c r="U60" s="356"/>
      <c r="V60" s="356"/>
      <c r="W60" s="21"/>
      <c r="X60" s="21"/>
    </row>
    <row r="61" spans="1:24" ht="15" customHeight="1" x14ac:dyDescent="0.25">
      <c r="A61" s="15"/>
      <c r="B61" s="377"/>
      <c r="C61" s="364" t="s">
        <v>169</v>
      </c>
      <c r="D61" s="366">
        <v>68083.709999999992</v>
      </c>
      <c r="E61" s="367"/>
      <c r="F61" s="367" t="s">
        <v>56</v>
      </c>
      <c r="G61" s="366">
        <v>68083.709999999992</v>
      </c>
      <c r="H61" s="368">
        <v>26.93</v>
      </c>
      <c r="I61" s="367">
        <v>458.78</v>
      </c>
      <c r="J61" s="369">
        <v>42613</v>
      </c>
      <c r="K61" s="370">
        <v>24985</v>
      </c>
      <c r="L61" s="378"/>
      <c r="M61" s="29"/>
      <c r="N61" s="208"/>
      <c r="O61" s="208"/>
      <c r="P61" s="208"/>
      <c r="Q61" s="208"/>
      <c r="R61" s="208"/>
      <c r="S61" s="208"/>
      <c r="T61" s="208"/>
      <c r="U61" s="208"/>
      <c r="V61" s="208"/>
      <c r="W61" s="15"/>
      <c r="X61" s="15"/>
    </row>
    <row r="62" spans="1:24" ht="15" customHeight="1" x14ac:dyDescent="0.25">
      <c r="A62" s="15"/>
      <c r="B62" s="377"/>
      <c r="C62" s="364" t="s">
        <v>170</v>
      </c>
      <c r="D62" s="366">
        <v>81473.52</v>
      </c>
      <c r="E62" s="367"/>
      <c r="F62" s="367" t="s">
        <v>56</v>
      </c>
      <c r="G62" s="366">
        <v>81473.52</v>
      </c>
      <c r="H62" s="368">
        <v>75162.559999999998</v>
      </c>
      <c r="I62" s="367">
        <v>4247.96</v>
      </c>
      <c r="J62" s="369">
        <v>2043</v>
      </c>
      <c r="K62" s="370">
        <v>20</v>
      </c>
      <c r="L62" s="378"/>
      <c r="M62" s="29"/>
      <c r="N62" s="208"/>
      <c r="O62" s="208"/>
      <c r="P62" s="208"/>
      <c r="Q62" s="208"/>
      <c r="R62" s="208"/>
      <c r="S62" s="208"/>
      <c r="T62" s="208"/>
      <c r="U62" s="208"/>
      <c r="V62" s="208"/>
      <c r="W62" s="15"/>
      <c r="X62" s="15"/>
    </row>
    <row r="63" spans="1:24" ht="7.5" customHeight="1" x14ac:dyDescent="0.25">
      <c r="A63" s="15"/>
      <c r="B63" s="185"/>
      <c r="C63" s="186"/>
      <c r="D63" s="186"/>
      <c r="E63" s="187"/>
      <c r="F63" s="186"/>
      <c r="G63" s="282"/>
      <c r="H63" s="186"/>
      <c r="I63" s="186"/>
      <c r="J63" s="186"/>
      <c r="K63" s="296"/>
      <c r="L63" s="209"/>
      <c r="M63" s="29"/>
      <c r="N63" s="208"/>
      <c r="O63" s="208"/>
      <c r="P63" s="208"/>
      <c r="Q63" s="208"/>
      <c r="R63" s="208"/>
      <c r="S63" s="208"/>
      <c r="T63" s="208"/>
      <c r="U63" s="208"/>
      <c r="V63" s="208"/>
      <c r="W63" s="15"/>
      <c r="X63" s="15"/>
    </row>
    <row r="64" spans="1:24" ht="1.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295"/>
      <c r="L64" s="15"/>
      <c r="M64" s="29"/>
      <c r="N64" s="208"/>
      <c r="O64" s="208"/>
      <c r="P64" s="208"/>
      <c r="Q64" s="208"/>
      <c r="R64" s="208"/>
      <c r="S64" s="208"/>
      <c r="T64" s="208"/>
      <c r="U64" s="208"/>
      <c r="V64" s="208"/>
      <c r="W64" s="15"/>
      <c r="X64" s="15"/>
    </row>
    <row r="65" spans="1:24" ht="12" customHeight="1" x14ac:dyDescent="0.2">
      <c r="A65" s="36"/>
      <c r="B65" s="36" t="s">
        <v>171</v>
      </c>
      <c r="C65" s="36" t="s">
        <v>110</v>
      </c>
      <c r="D65" s="36"/>
      <c r="E65" s="36"/>
      <c r="F65" s="36"/>
      <c r="G65" s="36"/>
      <c r="H65" s="36"/>
      <c r="I65" s="36"/>
      <c r="J65" s="36"/>
      <c r="K65" s="297"/>
      <c r="L65" s="36"/>
      <c r="M65" s="87"/>
      <c r="N65" s="210"/>
      <c r="O65" s="210"/>
      <c r="P65" s="210"/>
      <c r="Q65" s="210"/>
      <c r="R65" s="210"/>
      <c r="S65" s="210"/>
      <c r="T65" s="210"/>
      <c r="U65" s="210"/>
      <c r="V65" s="210"/>
      <c r="W65" s="36"/>
      <c r="X65" s="36"/>
    </row>
    <row r="66" spans="1:24" ht="12" customHeight="1" x14ac:dyDescent="0.2">
      <c r="A66" s="36"/>
      <c r="B66" s="36"/>
      <c r="C66" s="36" t="s">
        <v>172</v>
      </c>
      <c r="D66" s="36"/>
      <c r="E66" s="36"/>
      <c r="F66" s="36"/>
      <c r="G66" s="36"/>
      <c r="H66" s="36"/>
      <c r="I66" s="36"/>
      <c r="J66" s="33"/>
      <c r="K66" s="294"/>
      <c r="L66" s="36"/>
      <c r="M66" s="87"/>
      <c r="N66" s="210"/>
      <c r="O66" s="210"/>
      <c r="P66" s="210"/>
      <c r="Q66" s="210"/>
      <c r="R66" s="210"/>
      <c r="S66" s="210"/>
      <c r="T66" s="210"/>
      <c r="U66" s="210"/>
      <c r="V66" s="210"/>
      <c r="W66" s="36"/>
      <c r="X66" s="36"/>
    </row>
    <row r="67" spans="1:24" ht="12" customHeight="1" x14ac:dyDescent="0.2">
      <c r="A67" s="36"/>
      <c r="B67" s="36"/>
      <c r="C67" s="36" t="s">
        <v>173</v>
      </c>
      <c r="D67" s="36"/>
      <c r="E67" s="36"/>
      <c r="F67" s="36"/>
      <c r="G67" s="36"/>
      <c r="H67" s="36"/>
      <c r="I67" s="36"/>
      <c r="J67" s="33"/>
      <c r="K67" s="294"/>
      <c r="L67" s="36"/>
      <c r="M67" s="87"/>
      <c r="N67" s="210"/>
      <c r="O67" s="210"/>
      <c r="P67" s="210"/>
      <c r="Q67" s="210"/>
      <c r="R67" s="210"/>
      <c r="S67" s="210"/>
      <c r="T67" s="210"/>
      <c r="U67" s="210"/>
      <c r="V67" s="210"/>
      <c r="W67" s="36"/>
      <c r="X67" s="36"/>
    </row>
    <row r="68" spans="1:24" ht="12.75" customHeight="1" x14ac:dyDescent="0.2">
      <c r="A68" s="36"/>
      <c r="B68" s="36"/>
      <c r="C68" s="36" t="s">
        <v>112</v>
      </c>
      <c r="D68" s="88"/>
      <c r="E68" s="36"/>
      <c r="F68" s="36"/>
      <c r="G68" s="36"/>
      <c r="H68" s="36"/>
      <c r="I68" s="36"/>
      <c r="J68" s="33"/>
      <c r="K68" s="294"/>
      <c r="L68" s="36"/>
      <c r="M68" s="87"/>
      <c r="N68" s="210"/>
      <c r="O68" s="210"/>
      <c r="P68" s="210"/>
      <c r="Q68" s="210"/>
      <c r="R68" s="210"/>
      <c r="S68" s="210"/>
      <c r="T68" s="210"/>
      <c r="U68" s="210"/>
      <c r="V68" s="210"/>
      <c r="W68" s="36"/>
      <c r="X68" s="36"/>
    </row>
    <row r="69" spans="1:24" ht="12.75" customHeight="1" x14ac:dyDescent="0.2">
      <c r="A69" s="36"/>
      <c r="B69" s="36"/>
      <c r="C69" s="36" t="s">
        <v>33</v>
      </c>
      <c r="D69" s="88"/>
      <c r="E69" s="36"/>
      <c r="F69" s="36"/>
      <c r="G69" s="36"/>
      <c r="H69" s="36"/>
      <c r="I69" s="36"/>
      <c r="J69" s="33"/>
      <c r="K69" s="294"/>
      <c r="L69" s="36"/>
      <c r="M69" s="87"/>
      <c r="N69" s="210"/>
      <c r="O69" s="210"/>
      <c r="P69" s="210"/>
      <c r="Q69" s="210"/>
      <c r="R69" s="210"/>
      <c r="S69" s="210"/>
      <c r="T69" s="210"/>
      <c r="U69" s="210"/>
      <c r="V69" s="210"/>
      <c r="W69" s="36"/>
      <c r="X69" s="36"/>
    </row>
    <row r="70" spans="1:24" ht="12.75" customHeight="1" x14ac:dyDescent="0.2">
      <c r="A70" s="36"/>
      <c r="B70" s="36"/>
      <c r="C70" s="36"/>
      <c r="D70" s="88"/>
      <c r="E70" s="36"/>
      <c r="F70" s="36"/>
      <c r="G70" s="36"/>
      <c r="H70" s="36"/>
      <c r="I70" s="36"/>
      <c r="J70" s="33"/>
      <c r="K70" s="294"/>
      <c r="L70" s="36"/>
      <c r="M70" s="87"/>
      <c r="N70" s="210"/>
      <c r="O70" s="210"/>
      <c r="P70" s="210"/>
      <c r="Q70" s="210"/>
      <c r="R70" s="210"/>
      <c r="S70" s="210"/>
      <c r="T70" s="210"/>
      <c r="U70" s="210"/>
      <c r="V70" s="210"/>
      <c r="W70" s="36"/>
      <c r="X70" s="36"/>
    </row>
    <row r="71" spans="1:24" ht="12.75" customHeight="1" x14ac:dyDescent="0.2">
      <c r="A71" s="36"/>
      <c r="B71" s="36"/>
      <c r="C71" s="36"/>
      <c r="D71" s="88"/>
      <c r="E71" s="36"/>
      <c r="F71" s="36"/>
      <c r="G71" s="36"/>
      <c r="H71" s="36"/>
      <c r="I71" s="36"/>
      <c r="J71" s="33"/>
      <c r="K71" s="294"/>
      <c r="L71" s="36"/>
      <c r="M71" s="87"/>
      <c r="N71" s="210"/>
      <c r="O71" s="210"/>
      <c r="P71" s="210"/>
      <c r="Q71" s="210"/>
      <c r="R71" s="210"/>
      <c r="S71" s="210"/>
      <c r="T71" s="210"/>
      <c r="U71" s="210"/>
      <c r="V71" s="210"/>
      <c r="W71" s="36"/>
      <c r="X71" s="36"/>
    </row>
    <row r="72" spans="1:24" ht="12.75" customHeight="1" x14ac:dyDescent="0.2">
      <c r="A72" s="36"/>
      <c r="B72" s="36"/>
      <c r="C72" s="36"/>
      <c r="D72" s="88"/>
      <c r="E72" s="36"/>
      <c r="F72" s="36"/>
      <c r="G72" s="36"/>
      <c r="H72" s="36"/>
      <c r="I72" s="36"/>
      <c r="J72" s="33"/>
      <c r="K72" s="294"/>
      <c r="L72" s="36"/>
      <c r="M72" s="87"/>
      <c r="N72" s="210"/>
      <c r="O72" s="210"/>
      <c r="P72" s="210"/>
      <c r="Q72" s="210"/>
      <c r="R72" s="210"/>
      <c r="S72" s="210"/>
      <c r="T72" s="210"/>
      <c r="U72" s="210"/>
      <c r="V72" s="210"/>
      <c r="W72" s="36"/>
      <c r="X72" s="36"/>
    </row>
    <row r="73" spans="1:24" ht="7.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33"/>
      <c r="K73" s="294"/>
      <c r="L73" s="29"/>
      <c r="M73" s="29"/>
      <c r="N73" s="208"/>
      <c r="O73" s="208"/>
      <c r="P73" s="208"/>
      <c r="Q73" s="208"/>
      <c r="R73" s="208"/>
      <c r="S73" s="208"/>
      <c r="T73" s="208"/>
      <c r="U73" s="208"/>
      <c r="V73" s="208"/>
      <c r="W73" s="29"/>
      <c r="X73" s="29"/>
    </row>
    <row r="74" spans="1:24" ht="7.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33"/>
      <c r="K74" s="294"/>
      <c r="L74" s="29"/>
      <c r="M74" s="29"/>
      <c r="N74" s="208"/>
      <c r="O74" s="208"/>
      <c r="P74" s="208"/>
      <c r="Q74" s="208"/>
      <c r="R74" s="208"/>
      <c r="S74" s="208"/>
      <c r="T74" s="208"/>
      <c r="U74" s="208"/>
      <c r="V74" s="208"/>
      <c r="W74" s="29"/>
      <c r="X74" s="29"/>
    </row>
    <row r="75" spans="1:24" ht="13.5" customHeight="1" x14ac:dyDescent="0.2">
      <c r="A75" s="29"/>
      <c r="B75" s="29"/>
      <c r="C75" s="89" t="s">
        <v>141</v>
      </c>
      <c r="D75" s="70">
        <f>+D33</f>
        <v>1303981.8</v>
      </c>
      <c r="E75" s="90">
        <f t="shared" ref="E75:E81" si="0">+D75/$D$81*100</f>
        <v>23.026854861562267</v>
      </c>
      <c r="F75" s="29"/>
      <c r="G75" s="55" t="s">
        <v>48</v>
      </c>
      <c r="H75" s="29">
        <f>+H9</f>
        <v>385178.45000000007</v>
      </c>
      <c r="I75" s="91">
        <f t="shared" ref="I75:I78" si="1">+H75/$H$79</f>
        <v>0.28699317453750367</v>
      </c>
      <c r="J75" s="33"/>
      <c r="K75" s="294"/>
      <c r="L75" s="29"/>
      <c r="M75" s="29"/>
      <c r="N75" s="208"/>
      <c r="O75" s="208"/>
      <c r="P75" s="208"/>
      <c r="Q75" s="208"/>
      <c r="R75" s="208"/>
      <c r="S75" s="208"/>
      <c r="T75" s="208"/>
      <c r="U75" s="208"/>
      <c r="V75" s="208"/>
      <c r="W75" s="29"/>
      <c r="X75" s="29"/>
    </row>
    <row r="76" spans="1:24" ht="13.5" customHeight="1" x14ac:dyDescent="0.25">
      <c r="A76" s="54"/>
      <c r="B76" s="54"/>
      <c r="C76" s="29" t="s">
        <v>144</v>
      </c>
      <c r="D76" s="29">
        <f>+D36</f>
        <v>1069699.3500000001</v>
      </c>
      <c r="E76" s="90">
        <f t="shared" si="0"/>
        <v>18.889689777846204</v>
      </c>
      <c r="F76" s="54"/>
      <c r="G76" s="55" t="s">
        <v>19</v>
      </c>
      <c r="H76" s="29">
        <f>+I9</f>
        <v>146705.66</v>
      </c>
      <c r="I76" s="91">
        <f t="shared" si="1"/>
        <v>0.10930913472968093</v>
      </c>
      <c r="J76" s="33"/>
      <c r="K76" s="294"/>
      <c r="L76" s="54"/>
      <c r="M76" s="54"/>
      <c r="N76" s="206"/>
      <c r="O76" s="206"/>
      <c r="P76" s="206"/>
      <c r="Q76" s="206"/>
      <c r="R76" s="206"/>
      <c r="S76" s="206"/>
      <c r="T76" s="206"/>
      <c r="U76" s="206"/>
      <c r="V76" s="206"/>
      <c r="W76" s="54"/>
      <c r="X76" s="54"/>
    </row>
    <row r="77" spans="1:24" ht="15" customHeight="1" x14ac:dyDescent="0.2">
      <c r="A77" s="29"/>
      <c r="B77" s="29"/>
      <c r="C77" s="29" t="s">
        <v>158</v>
      </c>
      <c r="D77" s="29">
        <f>+D50</f>
        <v>130569.65</v>
      </c>
      <c r="E77" s="90">
        <f t="shared" si="0"/>
        <v>2.305713453880248</v>
      </c>
      <c r="F77" s="29"/>
      <c r="G77" s="55" t="s">
        <v>22</v>
      </c>
      <c r="H77" s="29">
        <f>+J9</f>
        <v>733280</v>
      </c>
      <c r="I77" s="91">
        <f t="shared" si="1"/>
        <v>0.54636066743832801</v>
      </c>
      <c r="J77" s="33"/>
      <c r="K77" s="294"/>
      <c r="L77" s="29"/>
      <c r="M77" s="29"/>
      <c r="N77" s="208"/>
      <c r="O77" s="208"/>
      <c r="P77" s="208"/>
      <c r="Q77" s="208"/>
      <c r="R77" s="208"/>
      <c r="S77" s="208"/>
      <c r="T77" s="208"/>
      <c r="U77" s="208"/>
      <c r="V77" s="208"/>
      <c r="W77" s="29"/>
      <c r="X77" s="29"/>
    </row>
    <row r="78" spans="1:24" ht="15" customHeight="1" x14ac:dyDescent="0.2">
      <c r="A78" s="41"/>
      <c r="B78" s="41"/>
      <c r="C78" s="29" t="s">
        <v>154</v>
      </c>
      <c r="D78" s="29">
        <f>+D46</f>
        <v>511816.37</v>
      </c>
      <c r="E78" s="90">
        <f t="shared" si="0"/>
        <v>9.0381025776292656</v>
      </c>
      <c r="F78" s="41"/>
      <c r="G78" s="55" t="s">
        <v>49</v>
      </c>
      <c r="H78" s="29">
        <f>+K9</f>
        <v>76953</v>
      </c>
      <c r="I78" s="91">
        <f t="shared" si="1"/>
        <v>5.7337023294487317E-2</v>
      </c>
      <c r="J78" s="33"/>
      <c r="K78" s="294"/>
      <c r="L78" s="41"/>
      <c r="M78" s="41"/>
      <c r="N78" s="204"/>
      <c r="O78" s="204"/>
      <c r="P78" s="204"/>
      <c r="Q78" s="204"/>
      <c r="R78" s="204"/>
      <c r="S78" s="204"/>
      <c r="T78" s="204"/>
      <c r="U78" s="204"/>
      <c r="V78" s="204"/>
      <c r="W78" s="41"/>
      <c r="X78" s="41"/>
    </row>
    <row r="79" spans="1:24" ht="15" customHeight="1" x14ac:dyDescent="0.2">
      <c r="A79" s="41"/>
      <c r="B79" s="41"/>
      <c r="C79" s="29" t="s">
        <v>133</v>
      </c>
      <c r="D79" s="29">
        <f>+D25</f>
        <v>453446.88</v>
      </c>
      <c r="E79" s="90">
        <f t="shared" si="0"/>
        <v>8.0073629042891863</v>
      </c>
      <c r="F79" s="41"/>
      <c r="G79" s="55"/>
      <c r="H79" s="29">
        <f>SUM(H75:H78)</f>
        <v>1342117.1100000001</v>
      </c>
      <c r="I79" s="55"/>
      <c r="J79" s="33"/>
      <c r="K79" s="294"/>
      <c r="L79" s="41"/>
      <c r="M79" s="41"/>
      <c r="N79" s="204"/>
      <c r="O79" s="204"/>
      <c r="P79" s="204"/>
      <c r="Q79" s="204"/>
      <c r="R79" s="204"/>
      <c r="S79" s="204"/>
      <c r="T79" s="204"/>
      <c r="U79" s="204"/>
      <c r="V79" s="204"/>
      <c r="W79" s="41"/>
      <c r="X79" s="41"/>
    </row>
    <row r="80" spans="1:24" ht="15" customHeight="1" x14ac:dyDescent="0.2">
      <c r="A80" s="41"/>
      <c r="B80" s="41"/>
      <c r="C80" s="92" t="s">
        <v>113</v>
      </c>
      <c r="D80" s="29">
        <f>+D9-SUM(D75:D79)</f>
        <v>2193360.0499999984</v>
      </c>
      <c r="E80" s="90">
        <f t="shared" si="0"/>
        <v>38.732276424792829</v>
      </c>
      <c r="F80" s="41"/>
      <c r="G80" s="61"/>
      <c r="H80" s="41"/>
      <c r="I80" s="41"/>
      <c r="J80" s="33"/>
      <c r="K80" s="294"/>
      <c r="L80" s="41"/>
      <c r="M80" s="41"/>
      <c r="N80" s="204"/>
      <c r="O80" s="204"/>
      <c r="P80" s="204"/>
      <c r="Q80" s="204"/>
      <c r="R80" s="204"/>
      <c r="S80" s="204"/>
      <c r="T80" s="204"/>
      <c r="U80" s="204"/>
      <c r="V80" s="204"/>
      <c r="W80" s="41"/>
      <c r="X80" s="41"/>
    </row>
    <row r="81" spans="1:24" ht="15" customHeight="1" x14ac:dyDescent="0.2">
      <c r="A81" s="41"/>
      <c r="B81" s="41"/>
      <c r="C81" s="29"/>
      <c r="D81" s="70">
        <f>SUM(D75:D80)</f>
        <v>5662874.0999999987</v>
      </c>
      <c r="E81" s="90">
        <f t="shared" si="0"/>
        <v>100</v>
      </c>
      <c r="F81" s="41"/>
      <c r="G81" s="61"/>
      <c r="H81" s="41"/>
      <c r="I81" s="41"/>
      <c r="J81" s="33"/>
      <c r="K81" s="294"/>
      <c r="L81" s="41"/>
      <c r="M81" s="41"/>
      <c r="N81" s="204"/>
      <c r="O81" s="204"/>
      <c r="P81" s="204"/>
      <c r="Q81" s="204"/>
      <c r="R81" s="204"/>
      <c r="S81" s="204"/>
      <c r="T81" s="204"/>
      <c r="U81" s="204"/>
      <c r="V81" s="204"/>
      <c r="W81" s="41"/>
      <c r="X81" s="41"/>
    </row>
    <row r="82" spans="1:24" ht="15" customHeight="1" x14ac:dyDescent="0.2">
      <c r="A82" s="41"/>
      <c r="B82" s="41"/>
      <c r="C82" s="29"/>
      <c r="D82" s="29"/>
      <c r="E82" s="29"/>
      <c r="F82" s="41"/>
      <c r="G82" s="61"/>
      <c r="H82" s="41"/>
      <c r="I82" s="41"/>
      <c r="J82" s="33"/>
      <c r="K82" s="294"/>
      <c r="L82" s="41"/>
      <c r="M82" s="41"/>
      <c r="N82" s="204"/>
      <c r="O82" s="204"/>
      <c r="P82" s="204"/>
      <c r="Q82" s="204"/>
      <c r="R82" s="204"/>
      <c r="S82" s="204"/>
      <c r="T82" s="204"/>
      <c r="U82" s="204"/>
      <c r="V82" s="204"/>
      <c r="W82" s="41"/>
      <c r="X82" s="41"/>
    </row>
    <row r="83" spans="1:24" ht="15" customHeight="1" x14ac:dyDescent="0.2">
      <c r="A83" s="41"/>
      <c r="B83" s="41"/>
      <c r="C83" s="29"/>
      <c r="D83" s="29"/>
      <c r="E83" s="29"/>
      <c r="F83" s="41"/>
      <c r="G83" s="61"/>
      <c r="H83" s="41"/>
      <c r="I83" s="41"/>
      <c r="J83" s="33"/>
      <c r="K83" s="294"/>
      <c r="L83" s="41"/>
      <c r="M83" s="41"/>
      <c r="N83" s="204"/>
      <c r="O83" s="204"/>
      <c r="P83" s="204"/>
      <c r="Q83" s="204"/>
      <c r="R83" s="204"/>
      <c r="S83" s="204"/>
      <c r="T83" s="204"/>
      <c r="U83" s="204"/>
      <c r="V83" s="204"/>
      <c r="W83" s="41"/>
      <c r="X83" s="41"/>
    </row>
    <row r="84" spans="1:24" ht="15" customHeight="1" x14ac:dyDescent="0.2">
      <c r="A84" s="41"/>
      <c r="B84" s="41"/>
      <c r="C84" s="29"/>
      <c r="D84" s="29"/>
      <c r="E84" s="29"/>
      <c r="F84" s="41"/>
      <c r="G84" s="61"/>
      <c r="H84" s="41"/>
      <c r="I84" s="41"/>
      <c r="J84" s="33"/>
      <c r="K84" s="294"/>
      <c r="L84" s="41"/>
      <c r="M84" s="41"/>
      <c r="N84" s="204"/>
      <c r="O84" s="204"/>
      <c r="P84" s="204"/>
      <c r="Q84" s="204"/>
      <c r="R84" s="204"/>
      <c r="S84" s="204"/>
      <c r="T84" s="204"/>
      <c r="U84" s="204"/>
      <c r="V84" s="204"/>
      <c r="W84" s="41"/>
      <c r="X84" s="41"/>
    </row>
    <row r="85" spans="1:24" ht="15" customHeight="1" x14ac:dyDescent="0.2">
      <c r="A85" s="41"/>
      <c r="B85" s="41"/>
      <c r="C85" s="29"/>
      <c r="D85" s="29"/>
      <c r="E85" s="29"/>
      <c r="F85" s="41"/>
      <c r="G85" s="61"/>
      <c r="H85" s="41"/>
      <c r="I85" s="41"/>
      <c r="J85" s="33"/>
      <c r="K85" s="294"/>
      <c r="L85" s="41"/>
      <c r="M85" s="41"/>
      <c r="N85" s="204"/>
      <c r="O85" s="204"/>
      <c r="P85" s="204"/>
      <c r="Q85" s="204"/>
      <c r="R85" s="204"/>
      <c r="S85" s="204"/>
      <c r="T85" s="204"/>
      <c r="U85" s="204"/>
      <c r="V85" s="204"/>
      <c r="W85" s="41"/>
      <c r="X85" s="41"/>
    </row>
    <row r="86" spans="1:24" ht="15" customHeight="1" x14ac:dyDescent="0.2">
      <c r="A86" s="41"/>
      <c r="B86" s="41"/>
      <c r="C86" s="41"/>
      <c r="D86" s="41"/>
      <c r="E86" s="61"/>
      <c r="F86" s="41"/>
      <c r="G86" s="61"/>
      <c r="H86" s="41"/>
      <c r="I86" s="41"/>
      <c r="J86" s="33"/>
      <c r="K86" s="294"/>
      <c r="L86" s="41"/>
      <c r="M86" s="41"/>
      <c r="N86" s="204"/>
      <c r="O86" s="204"/>
      <c r="P86" s="204"/>
      <c r="Q86" s="204"/>
      <c r="R86" s="204"/>
      <c r="S86" s="204"/>
      <c r="T86" s="204"/>
      <c r="U86" s="204"/>
      <c r="V86" s="204"/>
      <c r="W86" s="41"/>
      <c r="X86" s="41"/>
    </row>
    <row r="87" spans="1:24" ht="15" customHeight="1" x14ac:dyDescent="0.2">
      <c r="A87" s="41"/>
      <c r="B87" s="41"/>
      <c r="C87" s="41"/>
      <c r="D87" s="41"/>
      <c r="E87" s="61"/>
      <c r="F87" s="41"/>
      <c r="G87" s="41"/>
      <c r="H87" s="41"/>
      <c r="I87" s="41"/>
      <c r="J87" s="33"/>
      <c r="K87" s="294"/>
      <c r="L87" s="41"/>
      <c r="M87" s="41"/>
      <c r="N87" s="204"/>
      <c r="O87" s="204"/>
      <c r="P87" s="204"/>
      <c r="Q87" s="204"/>
      <c r="R87" s="204"/>
      <c r="S87" s="204"/>
      <c r="T87" s="204"/>
      <c r="U87" s="204"/>
      <c r="V87" s="204"/>
      <c r="W87" s="41"/>
      <c r="X87" s="41"/>
    </row>
    <row r="88" spans="1:24" ht="15" customHeight="1" x14ac:dyDescent="0.2">
      <c r="A88" s="41"/>
      <c r="B88" s="41"/>
      <c r="C88" s="41"/>
      <c r="D88" s="41"/>
      <c r="E88" s="61"/>
      <c r="F88" s="41"/>
      <c r="G88" s="41"/>
      <c r="H88" s="41"/>
      <c r="I88" s="41"/>
      <c r="J88" s="33"/>
      <c r="K88" s="294"/>
      <c r="L88" s="41"/>
      <c r="M88" s="41"/>
      <c r="N88" s="204"/>
      <c r="O88" s="204"/>
      <c r="P88" s="204"/>
      <c r="Q88" s="204"/>
      <c r="R88" s="204"/>
      <c r="S88" s="204"/>
      <c r="T88" s="204"/>
      <c r="U88" s="204"/>
      <c r="V88" s="204"/>
      <c r="W88" s="41"/>
      <c r="X88" s="41"/>
    </row>
    <row r="89" spans="1:24" ht="15" customHeight="1" x14ac:dyDescent="0.2">
      <c r="A89" s="41"/>
      <c r="B89" s="41"/>
      <c r="C89" s="41"/>
      <c r="D89" s="41"/>
      <c r="E89" s="61"/>
      <c r="F89" s="41"/>
      <c r="G89" s="41"/>
      <c r="H89" s="41"/>
      <c r="I89" s="41"/>
      <c r="J89" s="33"/>
      <c r="K89" s="294"/>
      <c r="L89" s="41"/>
      <c r="M89" s="41"/>
      <c r="N89" s="204"/>
      <c r="O89" s="204"/>
      <c r="P89" s="204"/>
      <c r="Q89" s="204"/>
      <c r="R89" s="204"/>
      <c r="S89" s="204"/>
      <c r="T89" s="204"/>
      <c r="U89" s="204"/>
      <c r="V89" s="204"/>
      <c r="W89" s="41"/>
      <c r="X89" s="41"/>
    </row>
    <row r="90" spans="1:24" ht="15" customHeight="1" x14ac:dyDescent="0.2">
      <c r="A90" s="41"/>
      <c r="B90" s="41"/>
      <c r="C90" s="41"/>
      <c r="D90" s="41"/>
      <c r="E90" s="61"/>
      <c r="F90" s="41"/>
      <c r="G90" s="41"/>
      <c r="H90" s="41"/>
      <c r="I90" s="41"/>
      <c r="J90" s="33"/>
      <c r="K90" s="294"/>
      <c r="L90" s="41"/>
      <c r="M90" s="41"/>
      <c r="N90" s="204"/>
      <c r="O90" s="204"/>
      <c r="P90" s="204"/>
      <c r="Q90" s="204"/>
      <c r="R90" s="204"/>
      <c r="S90" s="204"/>
      <c r="T90" s="204"/>
      <c r="U90" s="204"/>
      <c r="V90" s="204"/>
      <c r="W90" s="41"/>
      <c r="X90" s="41"/>
    </row>
    <row r="91" spans="1:24" ht="15" customHeight="1" x14ac:dyDescent="0.2">
      <c r="A91" s="41"/>
      <c r="B91" s="41"/>
      <c r="C91" s="41"/>
      <c r="D91" s="41"/>
      <c r="E91" s="29"/>
      <c r="F91" s="41"/>
      <c r="G91" s="41"/>
      <c r="H91" s="41"/>
      <c r="I91" s="41"/>
      <c r="J91" s="33"/>
      <c r="K91" s="294"/>
      <c r="L91" s="41"/>
      <c r="M91" s="41"/>
      <c r="N91" s="204"/>
      <c r="O91" s="204"/>
      <c r="P91" s="204"/>
      <c r="Q91" s="204"/>
      <c r="R91" s="204"/>
      <c r="S91" s="204"/>
      <c r="T91" s="204"/>
      <c r="U91" s="204"/>
      <c r="V91" s="204"/>
      <c r="W91" s="41"/>
      <c r="X91" s="41"/>
    </row>
    <row r="92" spans="1:24" ht="1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33"/>
      <c r="K92" s="294"/>
      <c r="L92" s="41"/>
      <c r="M92" s="41"/>
      <c r="N92" s="204"/>
      <c r="O92" s="204"/>
      <c r="P92" s="204"/>
      <c r="Q92" s="204"/>
      <c r="R92" s="204"/>
      <c r="S92" s="204"/>
      <c r="T92" s="204"/>
      <c r="U92" s="204"/>
      <c r="V92" s="204"/>
      <c r="W92" s="41"/>
      <c r="X92" s="41"/>
    </row>
    <row r="93" spans="1:24" ht="15" customHeight="1" x14ac:dyDescent="0.2">
      <c r="A93" s="41"/>
      <c r="B93" s="41"/>
      <c r="C93" s="36" t="s">
        <v>112</v>
      </c>
      <c r="D93" s="41"/>
      <c r="E93" s="41"/>
      <c r="F93" s="41"/>
      <c r="G93" s="36" t="s">
        <v>112</v>
      </c>
      <c r="H93" s="41"/>
      <c r="I93" s="41"/>
      <c r="J93" s="33"/>
      <c r="K93" s="294"/>
      <c r="L93" s="41"/>
      <c r="M93" s="41"/>
      <c r="N93" s="204"/>
      <c r="O93" s="204"/>
      <c r="P93" s="204"/>
      <c r="Q93" s="204"/>
      <c r="R93" s="204"/>
      <c r="S93" s="204"/>
      <c r="T93" s="204"/>
      <c r="U93" s="204"/>
      <c r="V93" s="204"/>
      <c r="W93" s="41"/>
      <c r="X93" s="41"/>
    </row>
    <row r="94" spans="1:24" ht="1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33"/>
      <c r="K94" s="294"/>
      <c r="L94" s="41"/>
      <c r="M94" s="41"/>
      <c r="N94" s="204"/>
      <c r="O94" s="204"/>
      <c r="P94" s="204"/>
      <c r="Q94" s="204"/>
      <c r="R94" s="204"/>
      <c r="S94" s="204"/>
      <c r="T94" s="204"/>
      <c r="U94" s="204"/>
      <c r="V94" s="204"/>
      <c r="W94" s="41"/>
      <c r="X94" s="41"/>
    </row>
    <row r="95" spans="1:24" ht="1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294"/>
      <c r="L95" s="33"/>
      <c r="M95" s="41"/>
      <c r="N95" s="204"/>
      <c r="O95" s="204"/>
      <c r="P95" s="204"/>
      <c r="Q95" s="204"/>
      <c r="R95" s="204"/>
      <c r="S95" s="204"/>
      <c r="T95" s="204"/>
      <c r="U95" s="204"/>
      <c r="V95" s="204"/>
      <c r="W95" s="33"/>
      <c r="X95" s="33"/>
    </row>
    <row r="96" spans="1:24" ht="15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294"/>
      <c r="L96" s="33"/>
      <c r="M96" s="41"/>
      <c r="N96" s="204"/>
      <c r="O96" s="204"/>
      <c r="P96" s="204"/>
      <c r="Q96" s="204"/>
      <c r="R96" s="204"/>
      <c r="S96" s="204"/>
      <c r="T96" s="204"/>
      <c r="U96" s="204"/>
      <c r="V96" s="204"/>
      <c r="W96" s="33"/>
      <c r="X96" s="33"/>
    </row>
    <row r="97" spans="1:24" ht="1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294"/>
      <c r="L97" s="33"/>
      <c r="M97" s="41"/>
      <c r="N97" s="204"/>
      <c r="O97" s="204"/>
      <c r="P97" s="204"/>
      <c r="Q97" s="204"/>
      <c r="R97" s="204"/>
      <c r="S97" s="204"/>
      <c r="T97" s="204"/>
      <c r="U97" s="204"/>
      <c r="V97" s="204"/>
      <c r="W97" s="33"/>
      <c r="X97" s="33"/>
    </row>
    <row r="98" spans="1:24" ht="1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294"/>
      <c r="L98" s="33"/>
      <c r="M98" s="41"/>
      <c r="N98" s="204"/>
      <c r="O98" s="204"/>
      <c r="P98" s="204"/>
      <c r="Q98" s="204"/>
      <c r="R98" s="204"/>
      <c r="S98" s="204"/>
      <c r="T98" s="204"/>
      <c r="U98" s="204"/>
      <c r="V98" s="204"/>
      <c r="W98" s="33"/>
      <c r="X98" s="33"/>
    </row>
    <row r="99" spans="1:24" ht="1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294"/>
      <c r="L99" s="33"/>
      <c r="M99" s="41"/>
      <c r="N99" s="204"/>
      <c r="O99" s="204"/>
      <c r="P99" s="204"/>
      <c r="Q99" s="204"/>
      <c r="R99" s="204"/>
      <c r="S99" s="204"/>
      <c r="T99" s="204"/>
      <c r="U99" s="204"/>
      <c r="V99" s="204"/>
      <c r="W99" s="33"/>
      <c r="X99" s="33"/>
    </row>
    <row r="100" spans="1:24" ht="1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294"/>
      <c r="L100" s="33"/>
      <c r="M100" s="41"/>
      <c r="N100" s="204"/>
      <c r="O100" s="204"/>
      <c r="P100" s="204"/>
      <c r="Q100" s="204"/>
      <c r="R100" s="204"/>
      <c r="S100" s="204"/>
      <c r="T100" s="204"/>
      <c r="U100" s="204"/>
      <c r="V100" s="204"/>
      <c r="W100" s="33"/>
      <c r="X100" s="33"/>
    </row>
    <row r="101" spans="1:24" ht="1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294"/>
      <c r="L101" s="33"/>
      <c r="M101" s="41"/>
      <c r="N101" s="204"/>
      <c r="O101" s="204"/>
      <c r="P101" s="204"/>
      <c r="Q101" s="204"/>
      <c r="R101" s="204"/>
      <c r="S101" s="204"/>
      <c r="T101" s="204"/>
      <c r="U101" s="204"/>
      <c r="V101" s="204"/>
      <c r="W101" s="33"/>
      <c r="X101" s="33"/>
    </row>
    <row r="102" spans="1:24" ht="1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294"/>
      <c r="L102" s="33"/>
      <c r="M102" s="41"/>
      <c r="N102" s="204"/>
      <c r="O102" s="204"/>
      <c r="P102" s="204"/>
      <c r="Q102" s="204"/>
      <c r="R102" s="204"/>
      <c r="S102" s="204"/>
      <c r="T102" s="204"/>
      <c r="U102" s="204"/>
      <c r="V102" s="204"/>
      <c r="W102" s="33"/>
      <c r="X102" s="33"/>
    </row>
    <row r="103" spans="1:24" ht="1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294"/>
      <c r="L103" s="33"/>
      <c r="M103" s="41"/>
      <c r="N103" s="204"/>
      <c r="O103" s="204"/>
      <c r="P103" s="204"/>
      <c r="Q103" s="204"/>
      <c r="R103" s="204"/>
      <c r="S103" s="204"/>
      <c r="T103" s="204"/>
      <c r="U103" s="204"/>
      <c r="V103" s="204"/>
      <c r="W103" s="33"/>
      <c r="X103" s="33"/>
    </row>
    <row r="104" spans="1:24" ht="15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294"/>
      <c r="L104" s="33"/>
      <c r="M104" s="41"/>
      <c r="N104" s="204"/>
      <c r="O104" s="204"/>
      <c r="P104" s="204"/>
      <c r="Q104" s="204"/>
      <c r="R104" s="204"/>
      <c r="S104" s="204"/>
      <c r="T104" s="204"/>
      <c r="U104" s="204"/>
      <c r="V104" s="204"/>
      <c r="W104" s="33"/>
      <c r="X104" s="33"/>
    </row>
    <row r="105" spans="1:24" ht="1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294"/>
      <c r="L105" s="33"/>
      <c r="M105" s="41"/>
      <c r="N105" s="204"/>
      <c r="O105" s="204"/>
      <c r="P105" s="204"/>
      <c r="Q105" s="204"/>
      <c r="R105" s="204"/>
      <c r="S105" s="204"/>
      <c r="T105" s="204"/>
      <c r="U105" s="204"/>
      <c r="V105" s="204"/>
      <c r="W105" s="33"/>
      <c r="X105" s="33"/>
    </row>
    <row r="106" spans="1:24" ht="1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294"/>
      <c r="L106" s="33"/>
      <c r="M106" s="41"/>
      <c r="N106" s="204"/>
      <c r="O106" s="204"/>
      <c r="P106" s="204"/>
      <c r="Q106" s="204"/>
      <c r="R106" s="204"/>
      <c r="S106" s="204"/>
      <c r="T106" s="204"/>
      <c r="U106" s="204"/>
      <c r="V106" s="204"/>
      <c r="W106" s="33"/>
      <c r="X106" s="33"/>
    </row>
    <row r="107" spans="1:24" ht="1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294"/>
      <c r="L107" s="33"/>
      <c r="M107" s="41"/>
      <c r="N107" s="204"/>
      <c r="O107" s="204"/>
      <c r="P107" s="204"/>
      <c r="Q107" s="204"/>
      <c r="R107" s="204"/>
      <c r="S107" s="204"/>
      <c r="T107" s="204"/>
      <c r="U107" s="204"/>
      <c r="V107" s="204"/>
      <c r="W107" s="33"/>
      <c r="X107" s="33"/>
    </row>
    <row r="108" spans="1:24" ht="1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294"/>
      <c r="L108" s="33"/>
      <c r="M108" s="41"/>
      <c r="N108" s="204"/>
      <c r="O108" s="204"/>
      <c r="P108" s="204"/>
      <c r="Q108" s="204"/>
      <c r="R108" s="204"/>
      <c r="S108" s="204"/>
      <c r="T108" s="204"/>
      <c r="U108" s="204"/>
      <c r="V108" s="204"/>
      <c r="W108" s="33"/>
      <c r="X108" s="33"/>
    </row>
    <row r="109" spans="1:24" ht="1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294"/>
      <c r="L109" s="33"/>
      <c r="M109" s="41"/>
      <c r="N109" s="204"/>
      <c r="O109" s="204"/>
      <c r="P109" s="204"/>
      <c r="Q109" s="204"/>
      <c r="R109" s="204"/>
      <c r="S109" s="204"/>
      <c r="T109" s="204"/>
      <c r="U109" s="204"/>
      <c r="V109" s="204"/>
      <c r="W109" s="33"/>
      <c r="X109" s="33"/>
    </row>
    <row r="110" spans="1:24" ht="1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294"/>
      <c r="L110" s="33"/>
      <c r="M110" s="41"/>
      <c r="N110" s="204"/>
      <c r="O110" s="204"/>
      <c r="P110" s="204"/>
      <c r="Q110" s="204"/>
      <c r="R110" s="204"/>
      <c r="S110" s="204"/>
      <c r="T110" s="204"/>
      <c r="U110" s="204"/>
      <c r="V110" s="204"/>
      <c r="W110" s="33"/>
      <c r="X110" s="33"/>
    </row>
    <row r="111" spans="1:24" ht="1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294"/>
      <c r="L111" s="33"/>
      <c r="M111" s="41"/>
      <c r="N111" s="204"/>
      <c r="O111" s="204"/>
      <c r="P111" s="204"/>
      <c r="Q111" s="204"/>
      <c r="R111" s="204"/>
      <c r="S111" s="204"/>
      <c r="T111" s="204"/>
      <c r="U111" s="204"/>
      <c r="V111" s="204"/>
      <c r="W111" s="33"/>
      <c r="X111" s="33"/>
    </row>
    <row r="112" spans="1:24" ht="1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294"/>
      <c r="L112" s="33"/>
      <c r="M112" s="41"/>
      <c r="N112" s="204"/>
      <c r="O112" s="204"/>
      <c r="P112" s="204"/>
      <c r="Q112" s="204"/>
      <c r="R112" s="204"/>
      <c r="S112" s="204"/>
      <c r="T112" s="204"/>
      <c r="U112" s="204"/>
      <c r="V112" s="204"/>
      <c r="W112" s="33"/>
      <c r="X112" s="33"/>
    </row>
    <row r="113" spans="1:24" ht="1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294"/>
      <c r="L113" s="33"/>
      <c r="M113" s="41"/>
      <c r="N113" s="204"/>
      <c r="O113" s="204"/>
      <c r="P113" s="204"/>
      <c r="Q113" s="204"/>
      <c r="R113" s="204"/>
      <c r="S113" s="204"/>
      <c r="T113" s="204"/>
      <c r="U113" s="204"/>
      <c r="V113" s="204"/>
      <c r="W113" s="33"/>
      <c r="X113" s="33"/>
    </row>
    <row r="114" spans="1:24" ht="1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294"/>
      <c r="L114" s="33"/>
      <c r="M114" s="41"/>
      <c r="N114" s="204"/>
      <c r="O114" s="204"/>
      <c r="P114" s="204"/>
      <c r="Q114" s="204"/>
      <c r="R114" s="204"/>
      <c r="S114" s="204"/>
      <c r="T114" s="204"/>
      <c r="U114" s="204"/>
      <c r="V114" s="204"/>
      <c r="W114" s="33"/>
      <c r="X114" s="33"/>
    </row>
    <row r="115" spans="1:24" ht="1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294"/>
      <c r="L115" s="33"/>
      <c r="M115" s="41"/>
      <c r="N115" s="204"/>
      <c r="O115" s="204"/>
      <c r="P115" s="204"/>
      <c r="Q115" s="204"/>
      <c r="R115" s="204"/>
      <c r="S115" s="204"/>
      <c r="T115" s="204"/>
      <c r="U115" s="204"/>
      <c r="V115" s="204"/>
      <c r="W115" s="33"/>
      <c r="X115" s="33"/>
    </row>
    <row r="116" spans="1:24" ht="1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294"/>
      <c r="L116" s="33"/>
      <c r="M116" s="41"/>
      <c r="N116" s="204"/>
      <c r="O116" s="204"/>
      <c r="P116" s="204"/>
      <c r="Q116" s="204"/>
      <c r="R116" s="204"/>
      <c r="S116" s="204"/>
      <c r="T116" s="204"/>
      <c r="U116" s="204"/>
      <c r="V116" s="204"/>
      <c r="W116" s="33"/>
      <c r="X116" s="33"/>
    </row>
    <row r="117" spans="1:24" ht="1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294"/>
      <c r="L117" s="33"/>
      <c r="M117" s="41"/>
      <c r="N117" s="204"/>
      <c r="O117" s="204"/>
      <c r="P117" s="204"/>
      <c r="Q117" s="204"/>
      <c r="R117" s="204"/>
      <c r="S117" s="204"/>
      <c r="T117" s="204"/>
      <c r="U117" s="204"/>
      <c r="V117" s="204"/>
      <c r="W117" s="33"/>
      <c r="X117" s="33"/>
    </row>
    <row r="118" spans="1:24" ht="1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294"/>
      <c r="L118" s="33"/>
      <c r="M118" s="41"/>
      <c r="N118" s="204"/>
      <c r="O118" s="204"/>
      <c r="P118" s="204"/>
      <c r="Q118" s="204"/>
      <c r="R118" s="204"/>
      <c r="S118" s="204"/>
      <c r="T118" s="204"/>
      <c r="U118" s="204"/>
      <c r="V118" s="204"/>
      <c r="W118" s="33"/>
      <c r="X118" s="33"/>
    </row>
    <row r="119" spans="1:24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294"/>
      <c r="L119" s="33"/>
      <c r="M119" s="41"/>
      <c r="N119" s="204"/>
      <c r="O119" s="204"/>
      <c r="P119" s="204"/>
      <c r="Q119" s="204"/>
      <c r="R119" s="204"/>
      <c r="S119" s="204"/>
      <c r="T119" s="204"/>
      <c r="U119" s="204"/>
      <c r="V119" s="204"/>
      <c r="W119" s="33"/>
      <c r="X119" s="33"/>
    </row>
    <row r="120" spans="1:24" ht="12.7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294"/>
      <c r="L120" s="33"/>
      <c r="M120" s="41"/>
      <c r="N120" s="204"/>
      <c r="O120" s="204"/>
      <c r="P120" s="204"/>
      <c r="Q120" s="204"/>
      <c r="R120" s="204"/>
      <c r="S120" s="204"/>
      <c r="T120" s="204"/>
      <c r="U120" s="204"/>
      <c r="V120" s="204"/>
      <c r="W120" s="33"/>
      <c r="X120" s="33"/>
    </row>
    <row r="121" spans="1:24" ht="12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294"/>
      <c r="L121" s="33"/>
      <c r="M121" s="41"/>
      <c r="N121" s="204"/>
      <c r="O121" s="204"/>
      <c r="P121" s="204"/>
      <c r="Q121" s="204"/>
      <c r="R121" s="204"/>
      <c r="S121" s="204"/>
      <c r="T121" s="204"/>
      <c r="U121" s="204"/>
      <c r="V121" s="204"/>
      <c r="W121" s="33"/>
      <c r="X121" s="33"/>
    </row>
    <row r="122" spans="1:24" ht="12.7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294"/>
      <c r="L122" s="33"/>
      <c r="M122" s="41"/>
      <c r="N122" s="204"/>
      <c r="O122" s="204"/>
      <c r="P122" s="204"/>
      <c r="Q122" s="204"/>
      <c r="R122" s="204"/>
      <c r="S122" s="204"/>
      <c r="T122" s="204"/>
      <c r="U122" s="204"/>
      <c r="V122" s="204"/>
      <c r="W122" s="33"/>
      <c r="X122" s="33"/>
    </row>
    <row r="123" spans="1:24" ht="12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294"/>
      <c r="L123" s="33"/>
      <c r="M123" s="41"/>
      <c r="N123" s="204"/>
      <c r="O123" s="204"/>
      <c r="P123" s="204"/>
      <c r="Q123" s="204"/>
      <c r="R123" s="204"/>
      <c r="S123" s="204"/>
      <c r="T123" s="204"/>
      <c r="U123" s="204"/>
      <c r="V123" s="204"/>
      <c r="W123" s="33"/>
      <c r="X123" s="33"/>
    </row>
    <row r="124" spans="1:24" ht="12.7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294"/>
      <c r="L124" s="33"/>
      <c r="M124" s="41"/>
      <c r="N124" s="204"/>
      <c r="O124" s="204"/>
      <c r="P124" s="204"/>
      <c r="Q124" s="204"/>
      <c r="R124" s="204"/>
      <c r="S124" s="204"/>
      <c r="T124" s="204"/>
      <c r="U124" s="204"/>
      <c r="V124" s="204"/>
      <c r="W124" s="33"/>
      <c r="X124" s="33"/>
    </row>
    <row r="125" spans="1:24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294"/>
      <c r="L125" s="33"/>
      <c r="M125" s="41"/>
      <c r="N125" s="204"/>
      <c r="O125" s="204"/>
      <c r="P125" s="204"/>
      <c r="Q125" s="204"/>
      <c r="R125" s="204"/>
      <c r="S125" s="204"/>
      <c r="T125" s="204"/>
      <c r="U125" s="204"/>
      <c r="V125" s="204"/>
      <c r="W125" s="33"/>
      <c r="X125" s="33"/>
    </row>
    <row r="126" spans="1:24" ht="12.7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294"/>
      <c r="L126" s="33"/>
      <c r="M126" s="41"/>
      <c r="N126" s="204"/>
      <c r="O126" s="204"/>
      <c r="P126" s="204"/>
      <c r="Q126" s="204"/>
      <c r="R126" s="204"/>
      <c r="S126" s="204"/>
      <c r="T126" s="204"/>
      <c r="U126" s="204"/>
      <c r="V126" s="204"/>
      <c r="W126" s="33"/>
      <c r="X126" s="33"/>
    </row>
    <row r="127" spans="1:24" ht="12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294"/>
      <c r="L127" s="33"/>
      <c r="M127" s="41"/>
      <c r="N127" s="204"/>
      <c r="O127" s="204"/>
      <c r="P127" s="204"/>
      <c r="Q127" s="204"/>
      <c r="R127" s="204"/>
      <c r="S127" s="204"/>
      <c r="T127" s="204"/>
      <c r="U127" s="204"/>
      <c r="V127" s="204"/>
      <c r="W127" s="33"/>
      <c r="X127" s="33"/>
    </row>
    <row r="128" spans="1:24" ht="12.7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294"/>
      <c r="L128" s="33"/>
      <c r="M128" s="41"/>
      <c r="N128" s="204"/>
      <c r="O128" s="204"/>
      <c r="P128" s="204"/>
      <c r="Q128" s="204"/>
      <c r="R128" s="204"/>
      <c r="S128" s="204"/>
      <c r="T128" s="204"/>
      <c r="U128" s="204"/>
      <c r="V128" s="204"/>
      <c r="W128" s="33"/>
      <c r="X128" s="33"/>
    </row>
    <row r="129" spans="1:24" ht="12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294"/>
      <c r="L129" s="33"/>
      <c r="M129" s="41"/>
      <c r="N129" s="204"/>
      <c r="O129" s="204"/>
      <c r="P129" s="204"/>
      <c r="Q129" s="204"/>
      <c r="R129" s="204"/>
      <c r="S129" s="204"/>
      <c r="T129" s="204"/>
      <c r="U129" s="204"/>
      <c r="V129" s="204"/>
      <c r="W129" s="33"/>
      <c r="X129" s="33"/>
    </row>
    <row r="130" spans="1:24" ht="12.7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294"/>
      <c r="L130" s="33"/>
      <c r="M130" s="41"/>
      <c r="N130" s="204"/>
      <c r="O130" s="204"/>
      <c r="P130" s="204"/>
      <c r="Q130" s="204"/>
      <c r="R130" s="204"/>
      <c r="S130" s="204"/>
      <c r="T130" s="204"/>
      <c r="U130" s="204"/>
      <c r="V130" s="204"/>
      <c r="W130" s="33"/>
      <c r="X130" s="33"/>
    </row>
    <row r="131" spans="1:24" ht="12.7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294"/>
      <c r="L131" s="33"/>
      <c r="M131" s="41"/>
      <c r="N131" s="204"/>
      <c r="O131" s="204"/>
      <c r="P131" s="204"/>
      <c r="Q131" s="204"/>
      <c r="R131" s="204"/>
      <c r="S131" s="204"/>
      <c r="T131" s="204"/>
      <c r="U131" s="204"/>
      <c r="V131" s="204"/>
      <c r="W131" s="33"/>
      <c r="X131" s="33"/>
    </row>
    <row r="132" spans="1:24" ht="12.7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294"/>
      <c r="L132" s="33"/>
      <c r="M132" s="41"/>
      <c r="N132" s="204"/>
      <c r="O132" s="204"/>
      <c r="P132" s="204"/>
      <c r="Q132" s="204"/>
      <c r="R132" s="204"/>
      <c r="S132" s="204"/>
      <c r="T132" s="204"/>
      <c r="U132" s="204"/>
      <c r="V132" s="204"/>
      <c r="W132" s="33"/>
      <c r="X132" s="33"/>
    </row>
    <row r="133" spans="1:24" ht="12.7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294"/>
      <c r="L133" s="33"/>
      <c r="M133" s="41"/>
      <c r="N133" s="204"/>
      <c r="O133" s="204"/>
      <c r="P133" s="204"/>
      <c r="Q133" s="204"/>
      <c r="R133" s="204"/>
      <c r="S133" s="204"/>
      <c r="T133" s="204"/>
      <c r="U133" s="204"/>
      <c r="V133" s="204"/>
      <c r="W133" s="33"/>
      <c r="X133" s="33"/>
    </row>
    <row r="134" spans="1:24" ht="12.7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294"/>
      <c r="L134" s="33"/>
      <c r="M134" s="41"/>
      <c r="N134" s="204"/>
      <c r="O134" s="204"/>
      <c r="P134" s="204"/>
      <c r="Q134" s="204"/>
      <c r="R134" s="204"/>
      <c r="S134" s="204"/>
      <c r="T134" s="204"/>
      <c r="U134" s="204"/>
      <c r="V134" s="204"/>
      <c r="W134" s="33"/>
      <c r="X134" s="33"/>
    </row>
    <row r="135" spans="1:24" ht="12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294"/>
      <c r="L135" s="33"/>
      <c r="M135" s="41"/>
      <c r="N135" s="204"/>
      <c r="O135" s="204"/>
      <c r="P135" s="204"/>
      <c r="Q135" s="204"/>
      <c r="R135" s="204"/>
      <c r="S135" s="204"/>
      <c r="T135" s="204"/>
      <c r="U135" s="204"/>
      <c r="V135" s="204"/>
      <c r="W135" s="33"/>
      <c r="X135" s="33"/>
    </row>
    <row r="136" spans="1:24" ht="12.7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294"/>
      <c r="L136" s="33"/>
      <c r="M136" s="41"/>
      <c r="N136" s="204"/>
      <c r="O136" s="204"/>
      <c r="P136" s="204"/>
      <c r="Q136" s="204"/>
      <c r="R136" s="204"/>
      <c r="S136" s="204"/>
      <c r="T136" s="204"/>
      <c r="U136" s="204"/>
      <c r="V136" s="204"/>
      <c r="W136" s="33"/>
      <c r="X136" s="33"/>
    </row>
    <row r="137" spans="1:24" ht="12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294"/>
      <c r="L137" s="33"/>
      <c r="M137" s="41"/>
      <c r="N137" s="204"/>
      <c r="O137" s="204"/>
      <c r="P137" s="204"/>
      <c r="Q137" s="204"/>
      <c r="R137" s="204"/>
      <c r="S137" s="204"/>
      <c r="T137" s="204"/>
      <c r="U137" s="204"/>
      <c r="V137" s="204"/>
      <c r="W137" s="33"/>
      <c r="X137" s="33"/>
    </row>
    <row r="138" spans="1:24" ht="12.7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294"/>
      <c r="L138" s="33"/>
      <c r="M138" s="41"/>
      <c r="N138" s="204"/>
      <c r="O138" s="204"/>
      <c r="P138" s="204"/>
      <c r="Q138" s="204"/>
      <c r="R138" s="204"/>
      <c r="S138" s="204"/>
      <c r="T138" s="204"/>
      <c r="U138" s="204"/>
      <c r="V138" s="204"/>
      <c r="W138" s="33"/>
      <c r="X138" s="33"/>
    </row>
    <row r="139" spans="1:24" ht="12.7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294"/>
      <c r="L139" s="33"/>
      <c r="M139" s="41"/>
      <c r="N139" s="204"/>
      <c r="O139" s="204"/>
      <c r="P139" s="204"/>
      <c r="Q139" s="204"/>
      <c r="R139" s="204"/>
      <c r="S139" s="204"/>
      <c r="T139" s="204"/>
      <c r="U139" s="204"/>
      <c r="V139" s="204"/>
      <c r="W139" s="33"/>
      <c r="X139" s="33"/>
    </row>
    <row r="140" spans="1:24" ht="12.7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294"/>
      <c r="L140" s="33"/>
      <c r="M140" s="41"/>
      <c r="N140" s="204"/>
      <c r="O140" s="204"/>
      <c r="P140" s="204"/>
      <c r="Q140" s="204"/>
      <c r="R140" s="204"/>
      <c r="S140" s="204"/>
      <c r="T140" s="204"/>
      <c r="U140" s="204"/>
      <c r="V140" s="204"/>
      <c r="W140" s="33"/>
      <c r="X140" s="33"/>
    </row>
    <row r="141" spans="1:24" ht="12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294"/>
      <c r="L141" s="33"/>
      <c r="M141" s="41"/>
      <c r="N141" s="204"/>
      <c r="O141" s="204"/>
      <c r="P141" s="204"/>
      <c r="Q141" s="204"/>
      <c r="R141" s="204"/>
      <c r="S141" s="204"/>
      <c r="T141" s="204"/>
      <c r="U141" s="204"/>
      <c r="V141" s="204"/>
      <c r="W141" s="33"/>
      <c r="X141" s="33"/>
    </row>
    <row r="142" spans="1:24" ht="12.7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294"/>
      <c r="L142" s="33"/>
      <c r="M142" s="41"/>
      <c r="N142" s="204"/>
      <c r="O142" s="204"/>
      <c r="P142" s="204"/>
      <c r="Q142" s="204"/>
      <c r="R142" s="204"/>
      <c r="S142" s="204"/>
      <c r="T142" s="204"/>
      <c r="U142" s="204"/>
      <c r="V142" s="204"/>
      <c r="W142" s="33"/>
      <c r="X142" s="33"/>
    </row>
    <row r="143" spans="1:24" ht="12.7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294"/>
      <c r="L143" s="33"/>
      <c r="M143" s="41"/>
      <c r="N143" s="204"/>
      <c r="O143" s="204"/>
      <c r="P143" s="204"/>
      <c r="Q143" s="204"/>
      <c r="R143" s="204"/>
      <c r="S143" s="204"/>
      <c r="T143" s="204"/>
      <c r="U143" s="204"/>
      <c r="V143" s="204"/>
      <c r="W143" s="33"/>
      <c r="X143" s="33"/>
    </row>
    <row r="144" spans="1:24" ht="12.7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294"/>
      <c r="L144" s="33"/>
      <c r="M144" s="41"/>
      <c r="N144" s="204"/>
      <c r="O144" s="204"/>
      <c r="P144" s="204"/>
      <c r="Q144" s="204"/>
      <c r="R144" s="204"/>
      <c r="S144" s="204"/>
      <c r="T144" s="204"/>
      <c r="U144" s="204"/>
      <c r="V144" s="204"/>
      <c r="W144" s="33"/>
      <c r="X144" s="33"/>
    </row>
    <row r="145" spans="1:24" ht="12.7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294"/>
      <c r="L145" s="33"/>
      <c r="M145" s="41"/>
      <c r="N145" s="204"/>
      <c r="O145" s="204"/>
      <c r="P145" s="204"/>
      <c r="Q145" s="204"/>
      <c r="R145" s="204"/>
      <c r="S145" s="204"/>
      <c r="T145" s="204"/>
      <c r="U145" s="204"/>
      <c r="V145" s="204"/>
      <c r="W145" s="33"/>
      <c r="X145" s="33"/>
    </row>
    <row r="146" spans="1:24" ht="12.7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294"/>
      <c r="L146" s="33"/>
      <c r="M146" s="41"/>
      <c r="N146" s="204"/>
      <c r="O146" s="204"/>
      <c r="P146" s="204"/>
      <c r="Q146" s="204"/>
      <c r="R146" s="204"/>
      <c r="S146" s="204"/>
      <c r="T146" s="204"/>
      <c r="U146" s="204"/>
      <c r="V146" s="204"/>
      <c r="W146" s="33"/>
      <c r="X146" s="33"/>
    </row>
    <row r="147" spans="1:24" ht="12.7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294"/>
      <c r="L147" s="33"/>
      <c r="M147" s="41"/>
      <c r="N147" s="204"/>
      <c r="O147" s="204"/>
      <c r="P147" s="204"/>
      <c r="Q147" s="204"/>
      <c r="R147" s="204"/>
      <c r="S147" s="204"/>
      <c r="T147" s="204"/>
      <c r="U147" s="204"/>
      <c r="V147" s="204"/>
      <c r="W147" s="33"/>
      <c r="X147" s="33"/>
    </row>
    <row r="148" spans="1:24" ht="12.7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294"/>
      <c r="L148" s="33"/>
      <c r="M148" s="41"/>
      <c r="N148" s="204"/>
      <c r="O148" s="204"/>
      <c r="P148" s="204"/>
      <c r="Q148" s="204"/>
      <c r="R148" s="204"/>
      <c r="S148" s="204"/>
      <c r="T148" s="204"/>
      <c r="U148" s="204"/>
      <c r="V148" s="204"/>
      <c r="W148" s="33"/>
      <c r="X148" s="33"/>
    </row>
    <row r="149" spans="1:24" ht="12.7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294"/>
      <c r="L149" s="33"/>
      <c r="M149" s="41"/>
      <c r="N149" s="204"/>
      <c r="O149" s="204"/>
      <c r="P149" s="204"/>
      <c r="Q149" s="204"/>
      <c r="R149" s="204"/>
      <c r="S149" s="204"/>
      <c r="T149" s="204"/>
      <c r="U149" s="204"/>
      <c r="V149" s="204"/>
      <c r="W149" s="33"/>
      <c r="X149" s="33"/>
    </row>
    <row r="150" spans="1:24" ht="12.7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294"/>
      <c r="L150" s="33"/>
      <c r="M150" s="41"/>
      <c r="N150" s="204"/>
      <c r="O150" s="204"/>
      <c r="P150" s="204"/>
      <c r="Q150" s="204"/>
      <c r="R150" s="204"/>
      <c r="S150" s="204"/>
      <c r="T150" s="204"/>
      <c r="U150" s="204"/>
      <c r="V150" s="204"/>
      <c r="W150" s="33"/>
      <c r="X150" s="33"/>
    </row>
    <row r="151" spans="1:24" ht="12.7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294"/>
      <c r="L151" s="33"/>
      <c r="M151" s="41"/>
      <c r="N151" s="204"/>
      <c r="O151" s="204"/>
      <c r="P151" s="204"/>
      <c r="Q151" s="204"/>
      <c r="R151" s="204"/>
      <c r="S151" s="204"/>
      <c r="T151" s="204"/>
      <c r="U151" s="204"/>
      <c r="V151" s="204"/>
      <c r="W151" s="33"/>
      <c r="X151" s="33"/>
    </row>
    <row r="152" spans="1:24" ht="12.7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294"/>
      <c r="L152" s="33"/>
      <c r="M152" s="41"/>
      <c r="N152" s="204"/>
      <c r="O152" s="204"/>
      <c r="P152" s="204"/>
      <c r="Q152" s="204"/>
      <c r="R152" s="204"/>
      <c r="S152" s="204"/>
      <c r="T152" s="204"/>
      <c r="U152" s="204"/>
      <c r="V152" s="204"/>
      <c r="W152" s="33"/>
      <c r="X152" s="33"/>
    </row>
    <row r="153" spans="1:24" ht="12.7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294"/>
      <c r="L153" s="33"/>
      <c r="M153" s="41"/>
      <c r="N153" s="204"/>
      <c r="O153" s="204"/>
      <c r="P153" s="204"/>
      <c r="Q153" s="204"/>
      <c r="R153" s="204"/>
      <c r="S153" s="204"/>
      <c r="T153" s="204"/>
      <c r="U153" s="204"/>
      <c r="V153" s="204"/>
      <c r="W153" s="33"/>
      <c r="X153" s="33"/>
    </row>
    <row r="154" spans="1:24" ht="12.7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294"/>
      <c r="L154" s="33"/>
      <c r="M154" s="41"/>
      <c r="N154" s="204"/>
      <c r="O154" s="204"/>
      <c r="P154" s="204"/>
      <c r="Q154" s="204"/>
      <c r="R154" s="204"/>
      <c r="S154" s="204"/>
      <c r="T154" s="204"/>
      <c r="U154" s="204"/>
      <c r="V154" s="204"/>
      <c r="W154" s="33"/>
      <c r="X154" s="33"/>
    </row>
    <row r="155" spans="1:24" ht="12.7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294"/>
      <c r="L155" s="33"/>
      <c r="M155" s="41"/>
      <c r="N155" s="204"/>
      <c r="O155" s="204"/>
      <c r="P155" s="204"/>
      <c r="Q155" s="204"/>
      <c r="R155" s="204"/>
      <c r="S155" s="204"/>
      <c r="T155" s="204"/>
      <c r="U155" s="204"/>
      <c r="V155" s="204"/>
      <c r="W155" s="33"/>
      <c r="X155" s="33"/>
    </row>
    <row r="156" spans="1:24" ht="12.7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294"/>
      <c r="L156" s="33"/>
      <c r="M156" s="41"/>
      <c r="N156" s="204"/>
      <c r="O156" s="204"/>
      <c r="P156" s="204"/>
      <c r="Q156" s="204"/>
      <c r="R156" s="204"/>
      <c r="S156" s="204"/>
      <c r="T156" s="204"/>
      <c r="U156" s="204"/>
      <c r="V156" s="204"/>
      <c r="W156" s="33"/>
      <c r="X156" s="33"/>
    </row>
    <row r="157" spans="1:24" ht="12.7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294"/>
      <c r="L157" s="33"/>
      <c r="M157" s="41"/>
      <c r="N157" s="204"/>
      <c r="O157" s="204"/>
      <c r="P157" s="204"/>
      <c r="Q157" s="204"/>
      <c r="R157" s="204"/>
      <c r="S157" s="204"/>
      <c r="T157" s="204"/>
      <c r="U157" s="204"/>
      <c r="V157" s="204"/>
      <c r="W157" s="33"/>
      <c r="X157" s="33"/>
    </row>
    <row r="158" spans="1:24" ht="12.7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294"/>
      <c r="L158" s="33"/>
      <c r="M158" s="41"/>
      <c r="N158" s="204"/>
      <c r="O158" s="204"/>
      <c r="P158" s="204"/>
      <c r="Q158" s="204"/>
      <c r="R158" s="204"/>
      <c r="S158" s="204"/>
      <c r="T158" s="204"/>
      <c r="U158" s="204"/>
      <c r="V158" s="204"/>
      <c r="W158" s="33"/>
      <c r="X158" s="33"/>
    </row>
    <row r="159" spans="1:24" ht="12.7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294"/>
      <c r="L159" s="33"/>
      <c r="M159" s="41"/>
      <c r="N159" s="204"/>
      <c r="O159" s="204"/>
      <c r="P159" s="204"/>
      <c r="Q159" s="204"/>
      <c r="R159" s="204"/>
      <c r="S159" s="204"/>
      <c r="T159" s="204"/>
      <c r="U159" s="204"/>
      <c r="V159" s="204"/>
      <c r="W159" s="33"/>
      <c r="X159" s="33"/>
    </row>
    <row r="160" spans="1:24" ht="12.7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294"/>
      <c r="L160" s="33"/>
      <c r="M160" s="41"/>
      <c r="N160" s="204"/>
      <c r="O160" s="204"/>
      <c r="P160" s="204"/>
      <c r="Q160" s="204"/>
      <c r="R160" s="204"/>
      <c r="S160" s="204"/>
      <c r="T160" s="204"/>
      <c r="U160" s="204"/>
      <c r="V160" s="204"/>
      <c r="W160" s="33"/>
      <c r="X160" s="33"/>
    </row>
    <row r="161" spans="1:24" ht="12.7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294"/>
      <c r="L161" s="33"/>
      <c r="M161" s="41"/>
      <c r="N161" s="204"/>
      <c r="O161" s="204"/>
      <c r="P161" s="204"/>
      <c r="Q161" s="204"/>
      <c r="R161" s="204"/>
      <c r="S161" s="204"/>
      <c r="T161" s="204"/>
      <c r="U161" s="204"/>
      <c r="V161" s="204"/>
      <c r="W161" s="33"/>
      <c r="X161" s="33"/>
    </row>
    <row r="162" spans="1:24" ht="12.7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294"/>
      <c r="L162" s="33"/>
      <c r="M162" s="41"/>
      <c r="N162" s="204"/>
      <c r="O162" s="204"/>
      <c r="P162" s="204"/>
      <c r="Q162" s="204"/>
      <c r="R162" s="204"/>
      <c r="S162" s="204"/>
      <c r="T162" s="204"/>
      <c r="U162" s="204"/>
      <c r="V162" s="204"/>
      <c r="W162" s="33"/>
      <c r="X162" s="33"/>
    </row>
    <row r="163" spans="1:24" ht="12.7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294"/>
      <c r="L163" s="33"/>
      <c r="M163" s="41"/>
      <c r="N163" s="204"/>
      <c r="O163" s="204"/>
      <c r="P163" s="204"/>
      <c r="Q163" s="204"/>
      <c r="R163" s="204"/>
      <c r="S163" s="204"/>
      <c r="T163" s="204"/>
      <c r="U163" s="204"/>
      <c r="V163" s="204"/>
      <c r="W163" s="33"/>
      <c r="X163" s="33"/>
    </row>
    <row r="164" spans="1:24" ht="12.7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294"/>
      <c r="L164" s="33"/>
      <c r="M164" s="41"/>
      <c r="N164" s="204"/>
      <c r="O164" s="204"/>
      <c r="P164" s="204"/>
      <c r="Q164" s="204"/>
      <c r="R164" s="204"/>
      <c r="S164" s="204"/>
      <c r="T164" s="204"/>
      <c r="U164" s="204"/>
      <c r="V164" s="204"/>
      <c r="W164" s="33"/>
      <c r="X164" s="33"/>
    </row>
    <row r="165" spans="1:24" ht="12.7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294"/>
      <c r="L165" s="33"/>
      <c r="M165" s="41"/>
      <c r="N165" s="204"/>
      <c r="O165" s="204"/>
      <c r="P165" s="204"/>
      <c r="Q165" s="204"/>
      <c r="R165" s="204"/>
      <c r="S165" s="204"/>
      <c r="T165" s="204"/>
      <c r="U165" s="204"/>
      <c r="V165" s="204"/>
      <c r="W165" s="33"/>
      <c r="X165" s="33"/>
    </row>
    <row r="166" spans="1:24" ht="12.7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294"/>
      <c r="L166" s="33"/>
      <c r="M166" s="41"/>
      <c r="N166" s="204"/>
      <c r="O166" s="204"/>
      <c r="P166" s="204"/>
      <c r="Q166" s="204"/>
      <c r="R166" s="204"/>
      <c r="S166" s="204"/>
      <c r="T166" s="204"/>
      <c r="U166" s="204"/>
      <c r="V166" s="204"/>
      <c r="W166" s="33"/>
      <c r="X166" s="33"/>
    </row>
    <row r="167" spans="1:24" ht="12.7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294"/>
      <c r="L167" s="33"/>
      <c r="M167" s="41"/>
      <c r="N167" s="204"/>
      <c r="O167" s="204"/>
      <c r="P167" s="204"/>
      <c r="Q167" s="204"/>
      <c r="R167" s="204"/>
      <c r="S167" s="204"/>
      <c r="T167" s="204"/>
      <c r="U167" s="204"/>
      <c r="V167" s="204"/>
      <c r="W167" s="33"/>
      <c r="X167" s="33"/>
    </row>
    <row r="168" spans="1:24" ht="12.7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294"/>
      <c r="L168" s="33"/>
      <c r="M168" s="41"/>
      <c r="N168" s="204"/>
      <c r="O168" s="204"/>
      <c r="P168" s="204"/>
      <c r="Q168" s="204"/>
      <c r="R168" s="204"/>
      <c r="S168" s="204"/>
      <c r="T168" s="204"/>
      <c r="U168" s="204"/>
      <c r="V168" s="204"/>
      <c r="W168" s="33"/>
      <c r="X168" s="33"/>
    </row>
    <row r="169" spans="1:24" ht="12.7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294"/>
      <c r="L169" s="33"/>
      <c r="M169" s="41"/>
      <c r="N169" s="204"/>
      <c r="O169" s="204"/>
      <c r="P169" s="204"/>
      <c r="Q169" s="204"/>
      <c r="R169" s="204"/>
      <c r="S169" s="204"/>
      <c r="T169" s="204"/>
      <c r="U169" s="204"/>
      <c r="V169" s="204"/>
      <c r="W169" s="33"/>
      <c r="X169" s="33"/>
    </row>
    <row r="170" spans="1:24" ht="12.7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294"/>
      <c r="L170" s="33"/>
      <c r="M170" s="41"/>
      <c r="N170" s="204"/>
      <c r="O170" s="204"/>
      <c r="P170" s="204"/>
      <c r="Q170" s="204"/>
      <c r="R170" s="204"/>
      <c r="S170" s="204"/>
      <c r="T170" s="204"/>
      <c r="U170" s="204"/>
      <c r="V170" s="204"/>
      <c r="W170" s="33"/>
      <c r="X170" s="33"/>
    </row>
    <row r="171" spans="1:24" ht="12.7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294"/>
      <c r="L171" s="33"/>
      <c r="M171" s="41"/>
      <c r="N171" s="204"/>
      <c r="O171" s="204"/>
      <c r="P171" s="204"/>
      <c r="Q171" s="204"/>
      <c r="R171" s="204"/>
      <c r="S171" s="204"/>
      <c r="T171" s="204"/>
      <c r="U171" s="204"/>
      <c r="V171" s="204"/>
      <c r="W171" s="33"/>
      <c r="X171" s="33"/>
    </row>
    <row r="172" spans="1:24" ht="12.7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294"/>
      <c r="L172" s="33"/>
      <c r="M172" s="41"/>
      <c r="N172" s="204"/>
      <c r="O172" s="204"/>
      <c r="P172" s="204"/>
      <c r="Q172" s="204"/>
      <c r="R172" s="204"/>
      <c r="S172" s="204"/>
      <c r="T172" s="204"/>
      <c r="U172" s="204"/>
      <c r="V172" s="204"/>
      <c r="W172" s="33"/>
      <c r="X172" s="33"/>
    </row>
    <row r="173" spans="1:24" ht="12.7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294"/>
      <c r="L173" s="33"/>
      <c r="M173" s="41"/>
      <c r="N173" s="204"/>
      <c r="O173" s="204"/>
      <c r="P173" s="204"/>
      <c r="Q173" s="204"/>
      <c r="R173" s="204"/>
      <c r="S173" s="204"/>
      <c r="T173" s="204"/>
      <c r="U173" s="204"/>
      <c r="V173" s="204"/>
      <c r="W173" s="33"/>
      <c r="X173" s="33"/>
    </row>
    <row r="174" spans="1:24" ht="12.7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294"/>
      <c r="L174" s="33"/>
      <c r="M174" s="41"/>
      <c r="N174" s="204"/>
      <c r="O174" s="204"/>
      <c r="P174" s="204"/>
      <c r="Q174" s="204"/>
      <c r="R174" s="204"/>
      <c r="S174" s="204"/>
      <c r="T174" s="204"/>
      <c r="U174" s="204"/>
      <c r="V174" s="204"/>
      <c r="W174" s="33"/>
      <c r="X174" s="33"/>
    </row>
    <row r="175" spans="1:24" ht="12.7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294"/>
      <c r="L175" s="33"/>
      <c r="M175" s="41"/>
      <c r="N175" s="204"/>
      <c r="O175" s="204"/>
      <c r="P175" s="204"/>
      <c r="Q175" s="204"/>
      <c r="R175" s="204"/>
      <c r="S175" s="204"/>
      <c r="T175" s="204"/>
      <c r="U175" s="204"/>
      <c r="V175" s="204"/>
      <c r="W175" s="33"/>
      <c r="X175" s="33"/>
    </row>
    <row r="176" spans="1:24" ht="12.7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294"/>
      <c r="L176" s="33"/>
      <c r="M176" s="41"/>
      <c r="N176" s="204"/>
      <c r="O176" s="204"/>
      <c r="P176" s="204"/>
      <c r="Q176" s="204"/>
      <c r="R176" s="204"/>
      <c r="S176" s="204"/>
      <c r="T176" s="204"/>
      <c r="U176" s="204"/>
      <c r="V176" s="204"/>
      <c r="W176" s="33"/>
      <c r="X176" s="33"/>
    </row>
    <row r="177" spans="1:24" ht="12.7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294"/>
      <c r="L177" s="33"/>
      <c r="M177" s="41"/>
      <c r="N177" s="204"/>
      <c r="O177" s="204"/>
      <c r="P177" s="204"/>
      <c r="Q177" s="204"/>
      <c r="R177" s="204"/>
      <c r="S177" s="204"/>
      <c r="T177" s="204"/>
      <c r="U177" s="204"/>
      <c r="V177" s="204"/>
      <c r="W177" s="33"/>
      <c r="X177" s="33"/>
    </row>
    <row r="178" spans="1:24" ht="12.7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294"/>
      <c r="L178" s="33"/>
      <c r="M178" s="41"/>
      <c r="N178" s="204"/>
      <c r="O178" s="204"/>
      <c r="P178" s="204"/>
      <c r="Q178" s="204"/>
      <c r="R178" s="204"/>
      <c r="S178" s="204"/>
      <c r="T178" s="204"/>
      <c r="U178" s="204"/>
      <c r="V178" s="204"/>
      <c r="W178" s="33"/>
      <c r="X178" s="33"/>
    </row>
    <row r="179" spans="1:24" ht="12.7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294"/>
      <c r="L179" s="33"/>
      <c r="M179" s="41"/>
      <c r="N179" s="204"/>
      <c r="O179" s="204"/>
      <c r="P179" s="204"/>
      <c r="Q179" s="204"/>
      <c r="R179" s="204"/>
      <c r="S179" s="204"/>
      <c r="T179" s="204"/>
      <c r="U179" s="204"/>
      <c r="V179" s="204"/>
      <c r="W179" s="33"/>
      <c r="X179" s="33"/>
    </row>
    <row r="180" spans="1:24" ht="12.7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294"/>
      <c r="L180" s="33"/>
      <c r="M180" s="41"/>
      <c r="N180" s="204"/>
      <c r="O180" s="204"/>
      <c r="P180" s="204"/>
      <c r="Q180" s="204"/>
      <c r="R180" s="204"/>
      <c r="S180" s="204"/>
      <c r="T180" s="204"/>
      <c r="U180" s="204"/>
      <c r="V180" s="204"/>
      <c r="W180" s="33"/>
      <c r="X180" s="33"/>
    </row>
    <row r="181" spans="1:24" ht="12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294"/>
      <c r="L181" s="33"/>
      <c r="M181" s="41"/>
      <c r="N181" s="204"/>
      <c r="O181" s="204"/>
      <c r="P181" s="204"/>
      <c r="Q181" s="204"/>
      <c r="R181" s="204"/>
      <c r="S181" s="204"/>
      <c r="T181" s="204"/>
      <c r="U181" s="204"/>
      <c r="V181" s="204"/>
      <c r="W181" s="33"/>
      <c r="X181" s="33"/>
    </row>
    <row r="182" spans="1:24" ht="12.7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294"/>
      <c r="L182" s="33"/>
      <c r="M182" s="41"/>
      <c r="N182" s="204"/>
      <c r="O182" s="204"/>
      <c r="P182" s="204"/>
      <c r="Q182" s="204"/>
      <c r="R182" s="204"/>
      <c r="S182" s="204"/>
      <c r="T182" s="204"/>
      <c r="U182" s="204"/>
      <c r="V182" s="204"/>
      <c r="W182" s="33"/>
      <c r="X182" s="33"/>
    </row>
    <row r="183" spans="1:24" ht="12.7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294"/>
      <c r="L183" s="33"/>
      <c r="M183" s="41"/>
      <c r="N183" s="204"/>
      <c r="O183" s="204"/>
      <c r="P183" s="204"/>
      <c r="Q183" s="204"/>
      <c r="R183" s="204"/>
      <c r="S183" s="204"/>
      <c r="T183" s="204"/>
      <c r="U183" s="204"/>
      <c r="V183" s="204"/>
      <c r="W183" s="33"/>
      <c r="X183" s="33"/>
    </row>
    <row r="184" spans="1:24" ht="12.7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294"/>
      <c r="L184" s="33"/>
      <c r="M184" s="41"/>
      <c r="N184" s="204"/>
      <c r="O184" s="204"/>
      <c r="P184" s="204"/>
      <c r="Q184" s="204"/>
      <c r="R184" s="204"/>
      <c r="S184" s="204"/>
      <c r="T184" s="204"/>
      <c r="U184" s="204"/>
      <c r="V184" s="204"/>
      <c r="W184" s="33"/>
      <c r="X184" s="33"/>
    </row>
    <row r="185" spans="1:24" ht="12.7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294"/>
      <c r="L185" s="33"/>
      <c r="M185" s="41"/>
      <c r="N185" s="204"/>
      <c r="O185" s="204"/>
      <c r="P185" s="204"/>
      <c r="Q185" s="204"/>
      <c r="R185" s="204"/>
      <c r="S185" s="204"/>
      <c r="T185" s="204"/>
      <c r="U185" s="204"/>
      <c r="V185" s="204"/>
      <c r="W185" s="33"/>
      <c r="X185" s="33"/>
    </row>
    <row r="186" spans="1:24" ht="12.7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294"/>
      <c r="L186" s="33"/>
      <c r="M186" s="41"/>
      <c r="N186" s="204"/>
      <c r="O186" s="204"/>
      <c r="P186" s="204"/>
      <c r="Q186" s="204"/>
      <c r="R186" s="204"/>
      <c r="S186" s="204"/>
      <c r="T186" s="204"/>
      <c r="U186" s="204"/>
      <c r="V186" s="204"/>
      <c r="W186" s="33"/>
      <c r="X186" s="33"/>
    </row>
    <row r="187" spans="1:24" ht="12.7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294"/>
      <c r="L187" s="33"/>
      <c r="M187" s="41"/>
      <c r="N187" s="204"/>
      <c r="O187" s="204"/>
      <c r="P187" s="204"/>
      <c r="Q187" s="204"/>
      <c r="R187" s="204"/>
      <c r="S187" s="204"/>
      <c r="T187" s="204"/>
      <c r="U187" s="204"/>
      <c r="V187" s="204"/>
      <c r="W187" s="33"/>
      <c r="X187" s="33"/>
    </row>
    <row r="188" spans="1:24" ht="12.7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294"/>
      <c r="L188" s="33"/>
      <c r="M188" s="41"/>
      <c r="N188" s="204"/>
      <c r="O188" s="204"/>
      <c r="P188" s="204"/>
      <c r="Q188" s="204"/>
      <c r="R188" s="204"/>
      <c r="S188" s="204"/>
      <c r="T188" s="204"/>
      <c r="U188" s="204"/>
      <c r="V188" s="204"/>
      <c r="W188" s="33"/>
      <c r="X188" s="33"/>
    </row>
    <row r="189" spans="1:24" ht="12.7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294"/>
      <c r="L189" s="33"/>
      <c r="M189" s="41"/>
      <c r="N189" s="204"/>
      <c r="O189" s="204"/>
      <c r="P189" s="204"/>
      <c r="Q189" s="204"/>
      <c r="R189" s="204"/>
      <c r="S189" s="204"/>
      <c r="T189" s="204"/>
      <c r="U189" s="204"/>
      <c r="V189" s="204"/>
      <c r="W189" s="33"/>
      <c r="X189" s="33"/>
    </row>
    <row r="190" spans="1:24" ht="12.7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294"/>
      <c r="L190" s="33"/>
      <c r="M190" s="41"/>
      <c r="N190" s="204"/>
      <c r="O190" s="204"/>
      <c r="P190" s="204"/>
      <c r="Q190" s="204"/>
      <c r="R190" s="204"/>
      <c r="S190" s="204"/>
      <c r="T190" s="204"/>
      <c r="U190" s="204"/>
      <c r="V190" s="204"/>
      <c r="W190" s="33"/>
      <c r="X190" s="33"/>
    </row>
    <row r="191" spans="1:24" ht="12.7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294"/>
      <c r="L191" s="33"/>
      <c r="M191" s="41"/>
      <c r="N191" s="204"/>
      <c r="O191" s="204"/>
      <c r="P191" s="204"/>
      <c r="Q191" s="204"/>
      <c r="R191" s="204"/>
      <c r="S191" s="204"/>
      <c r="T191" s="204"/>
      <c r="U191" s="204"/>
      <c r="V191" s="204"/>
      <c r="W191" s="33"/>
      <c r="X191" s="33"/>
    </row>
    <row r="192" spans="1:24" ht="12.7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294"/>
      <c r="L192" s="33"/>
      <c r="M192" s="41"/>
      <c r="N192" s="204"/>
      <c r="O192" s="204"/>
      <c r="P192" s="204"/>
      <c r="Q192" s="204"/>
      <c r="R192" s="204"/>
      <c r="S192" s="204"/>
      <c r="T192" s="204"/>
      <c r="U192" s="204"/>
      <c r="V192" s="204"/>
      <c r="W192" s="33"/>
      <c r="X192" s="33"/>
    </row>
    <row r="193" spans="1:24" ht="12.7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294"/>
      <c r="L193" s="33"/>
      <c r="M193" s="41"/>
      <c r="N193" s="204"/>
      <c r="O193" s="204"/>
      <c r="P193" s="204"/>
      <c r="Q193" s="204"/>
      <c r="R193" s="204"/>
      <c r="S193" s="204"/>
      <c r="T193" s="204"/>
      <c r="U193" s="204"/>
      <c r="V193" s="204"/>
      <c r="W193" s="33"/>
      <c r="X193" s="33"/>
    </row>
    <row r="194" spans="1:24" ht="12.7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294"/>
      <c r="L194" s="33"/>
      <c r="M194" s="41"/>
      <c r="N194" s="204"/>
      <c r="O194" s="204"/>
      <c r="P194" s="204"/>
      <c r="Q194" s="204"/>
      <c r="R194" s="204"/>
      <c r="S194" s="204"/>
      <c r="T194" s="204"/>
      <c r="U194" s="204"/>
      <c r="V194" s="204"/>
      <c r="W194" s="33"/>
      <c r="X194" s="33"/>
    </row>
    <row r="195" spans="1:24" ht="12.7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294"/>
      <c r="L195" s="33"/>
      <c r="M195" s="41"/>
      <c r="N195" s="204"/>
      <c r="O195" s="204"/>
      <c r="P195" s="204"/>
      <c r="Q195" s="204"/>
      <c r="R195" s="204"/>
      <c r="S195" s="204"/>
      <c r="T195" s="204"/>
      <c r="U195" s="204"/>
      <c r="V195" s="204"/>
      <c r="W195" s="33"/>
      <c r="X195" s="33"/>
    </row>
    <row r="196" spans="1:24" ht="12.7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294"/>
      <c r="L196" s="33"/>
      <c r="M196" s="41"/>
      <c r="N196" s="204"/>
      <c r="O196" s="204"/>
      <c r="P196" s="204"/>
      <c r="Q196" s="204"/>
      <c r="R196" s="204"/>
      <c r="S196" s="204"/>
      <c r="T196" s="204"/>
      <c r="U196" s="204"/>
      <c r="V196" s="204"/>
      <c r="W196" s="33"/>
      <c r="X196" s="33"/>
    </row>
    <row r="197" spans="1:24" ht="12.7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294"/>
      <c r="L197" s="33"/>
      <c r="M197" s="41"/>
      <c r="N197" s="204"/>
      <c r="O197" s="204"/>
      <c r="P197" s="204"/>
      <c r="Q197" s="204"/>
      <c r="R197" s="204"/>
      <c r="S197" s="204"/>
      <c r="T197" s="204"/>
      <c r="U197" s="204"/>
      <c r="V197" s="204"/>
      <c r="W197" s="33"/>
      <c r="X197" s="33"/>
    </row>
    <row r="198" spans="1:24" ht="12.7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294"/>
      <c r="L198" s="33"/>
      <c r="M198" s="41"/>
      <c r="N198" s="204"/>
      <c r="O198" s="204"/>
      <c r="P198" s="204"/>
      <c r="Q198" s="204"/>
      <c r="R198" s="204"/>
      <c r="S198" s="204"/>
      <c r="T198" s="204"/>
      <c r="U198" s="204"/>
      <c r="V198" s="204"/>
      <c r="W198" s="33"/>
      <c r="X198" s="33"/>
    </row>
    <row r="199" spans="1:24" ht="12.7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294"/>
      <c r="L199" s="33"/>
      <c r="M199" s="41"/>
      <c r="N199" s="204"/>
      <c r="O199" s="204"/>
      <c r="P199" s="204"/>
      <c r="Q199" s="204"/>
      <c r="R199" s="204"/>
      <c r="S199" s="204"/>
      <c r="T199" s="204"/>
      <c r="U199" s="204"/>
      <c r="V199" s="204"/>
      <c r="W199" s="33"/>
      <c r="X199" s="33"/>
    </row>
    <row r="200" spans="1:24" ht="12.7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294"/>
      <c r="L200" s="33"/>
      <c r="M200" s="41"/>
      <c r="N200" s="204"/>
      <c r="O200" s="204"/>
      <c r="P200" s="204"/>
      <c r="Q200" s="204"/>
      <c r="R200" s="204"/>
      <c r="S200" s="204"/>
      <c r="T200" s="204"/>
      <c r="U200" s="204"/>
      <c r="V200" s="204"/>
      <c r="W200" s="33"/>
      <c r="X200" s="33"/>
    </row>
    <row r="201" spans="1:24" ht="12.7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294"/>
      <c r="L201" s="33"/>
      <c r="M201" s="41"/>
      <c r="N201" s="204"/>
      <c r="O201" s="204"/>
      <c r="P201" s="204"/>
      <c r="Q201" s="204"/>
      <c r="R201" s="204"/>
      <c r="S201" s="204"/>
      <c r="T201" s="204"/>
      <c r="U201" s="204"/>
      <c r="V201" s="204"/>
      <c r="W201" s="33"/>
      <c r="X201" s="33"/>
    </row>
    <row r="202" spans="1:24" ht="12.7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294"/>
      <c r="L202" s="33"/>
      <c r="M202" s="41"/>
      <c r="N202" s="204"/>
      <c r="O202" s="204"/>
      <c r="P202" s="204"/>
      <c r="Q202" s="204"/>
      <c r="R202" s="204"/>
      <c r="S202" s="204"/>
      <c r="T202" s="204"/>
      <c r="U202" s="204"/>
      <c r="V202" s="204"/>
      <c r="W202" s="33"/>
      <c r="X202" s="33"/>
    </row>
    <row r="203" spans="1:24" ht="12.7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294"/>
      <c r="L203" s="33"/>
      <c r="M203" s="41"/>
      <c r="N203" s="204"/>
      <c r="O203" s="204"/>
      <c r="P203" s="204"/>
      <c r="Q203" s="204"/>
      <c r="R203" s="204"/>
      <c r="S203" s="204"/>
      <c r="T203" s="204"/>
      <c r="U203" s="204"/>
      <c r="V203" s="204"/>
      <c r="W203" s="33"/>
      <c r="X203" s="33"/>
    </row>
    <row r="204" spans="1:24" ht="12.7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294"/>
      <c r="L204" s="33"/>
      <c r="M204" s="41"/>
      <c r="N204" s="204"/>
      <c r="O204" s="204"/>
      <c r="P204" s="204"/>
      <c r="Q204" s="204"/>
      <c r="R204" s="204"/>
      <c r="S204" s="204"/>
      <c r="T204" s="204"/>
      <c r="U204" s="204"/>
      <c r="V204" s="204"/>
      <c r="W204" s="33"/>
      <c r="X204" s="33"/>
    </row>
    <row r="205" spans="1:24" ht="12.7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294"/>
      <c r="L205" s="33"/>
      <c r="M205" s="41"/>
      <c r="N205" s="204"/>
      <c r="O205" s="204"/>
      <c r="P205" s="204"/>
      <c r="Q205" s="204"/>
      <c r="R205" s="204"/>
      <c r="S205" s="204"/>
      <c r="T205" s="204"/>
      <c r="U205" s="204"/>
      <c r="V205" s="204"/>
      <c r="W205" s="33"/>
      <c r="X205" s="33"/>
    </row>
    <row r="206" spans="1:24" ht="12.7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294"/>
      <c r="L206" s="33"/>
      <c r="M206" s="41"/>
      <c r="N206" s="204"/>
      <c r="O206" s="204"/>
      <c r="P206" s="204"/>
      <c r="Q206" s="204"/>
      <c r="R206" s="204"/>
      <c r="S206" s="204"/>
      <c r="T206" s="204"/>
      <c r="U206" s="204"/>
      <c r="V206" s="204"/>
      <c r="W206" s="33"/>
      <c r="X206" s="33"/>
    </row>
    <row r="207" spans="1:24" ht="12.7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294"/>
      <c r="L207" s="33"/>
      <c r="M207" s="41"/>
      <c r="N207" s="204"/>
      <c r="O207" s="204"/>
      <c r="P207" s="204"/>
      <c r="Q207" s="204"/>
      <c r="R207" s="204"/>
      <c r="S207" s="204"/>
      <c r="T207" s="204"/>
      <c r="U207" s="204"/>
      <c r="V207" s="204"/>
      <c r="W207" s="33"/>
      <c r="X207" s="33"/>
    </row>
    <row r="208" spans="1:24" ht="12.7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294"/>
      <c r="L208" s="33"/>
      <c r="M208" s="41"/>
      <c r="N208" s="204"/>
      <c r="O208" s="204"/>
      <c r="P208" s="204"/>
      <c r="Q208" s="204"/>
      <c r="R208" s="204"/>
      <c r="S208" s="204"/>
      <c r="T208" s="204"/>
      <c r="U208" s="204"/>
      <c r="V208" s="204"/>
      <c r="W208" s="33"/>
      <c r="X208" s="33"/>
    </row>
    <row r="209" spans="1:24" ht="12.7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294"/>
      <c r="L209" s="33"/>
      <c r="M209" s="41"/>
      <c r="N209" s="204"/>
      <c r="O209" s="204"/>
      <c r="P209" s="204"/>
      <c r="Q209" s="204"/>
      <c r="R209" s="204"/>
      <c r="S209" s="204"/>
      <c r="T209" s="204"/>
      <c r="U209" s="204"/>
      <c r="V209" s="204"/>
      <c r="W209" s="33"/>
      <c r="X209" s="33"/>
    </row>
    <row r="210" spans="1:24" ht="12.7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294"/>
      <c r="L210" s="33"/>
      <c r="M210" s="41"/>
      <c r="N210" s="204"/>
      <c r="O210" s="204"/>
      <c r="P210" s="204"/>
      <c r="Q210" s="204"/>
      <c r="R210" s="204"/>
      <c r="S210" s="204"/>
      <c r="T210" s="204"/>
      <c r="U210" s="204"/>
      <c r="V210" s="204"/>
      <c r="W210" s="33"/>
      <c r="X210" s="33"/>
    </row>
    <row r="211" spans="1:24" ht="12.7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294"/>
      <c r="L211" s="33"/>
      <c r="M211" s="41"/>
      <c r="N211" s="204"/>
      <c r="O211" s="204"/>
      <c r="P211" s="204"/>
      <c r="Q211" s="204"/>
      <c r="R211" s="204"/>
      <c r="S211" s="204"/>
      <c r="T211" s="204"/>
      <c r="U211" s="204"/>
      <c r="V211" s="204"/>
      <c r="W211" s="33"/>
      <c r="X211" s="33"/>
    </row>
    <row r="212" spans="1:24" ht="12.7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294"/>
      <c r="L212" s="33"/>
      <c r="M212" s="41"/>
      <c r="N212" s="204"/>
      <c r="O212" s="204"/>
      <c r="P212" s="204"/>
      <c r="Q212" s="204"/>
      <c r="R212" s="204"/>
      <c r="S212" s="204"/>
      <c r="T212" s="204"/>
      <c r="U212" s="204"/>
      <c r="V212" s="204"/>
      <c r="W212" s="33"/>
      <c r="X212" s="33"/>
    </row>
    <row r="213" spans="1:24" ht="12.7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294"/>
      <c r="L213" s="33"/>
      <c r="M213" s="41"/>
      <c r="N213" s="204"/>
      <c r="O213" s="204"/>
      <c r="P213" s="204"/>
      <c r="Q213" s="204"/>
      <c r="R213" s="204"/>
      <c r="S213" s="204"/>
      <c r="T213" s="204"/>
      <c r="U213" s="204"/>
      <c r="V213" s="204"/>
      <c r="W213" s="33"/>
      <c r="X213" s="33"/>
    </row>
    <row r="214" spans="1:24" ht="12.75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294"/>
      <c r="L214" s="33"/>
      <c r="M214" s="41"/>
      <c r="N214" s="204"/>
      <c r="O214" s="204"/>
      <c r="P214" s="204"/>
      <c r="Q214" s="204"/>
      <c r="R214" s="204"/>
      <c r="S214" s="204"/>
      <c r="T214" s="204"/>
      <c r="U214" s="204"/>
      <c r="V214" s="204"/>
      <c r="W214" s="33"/>
      <c r="X214" s="33"/>
    </row>
    <row r="215" spans="1:24" ht="12.7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294"/>
      <c r="L215" s="33"/>
      <c r="M215" s="41"/>
      <c r="N215" s="204"/>
      <c r="O215" s="204"/>
      <c r="P215" s="204"/>
      <c r="Q215" s="204"/>
      <c r="R215" s="204"/>
      <c r="S215" s="204"/>
      <c r="T215" s="204"/>
      <c r="U215" s="204"/>
      <c r="V215" s="204"/>
      <c r="W215" s="33"/>
      <c r="X215" s="33"/>
    </row>
    <row r="216" spans="1:24" ht="12.75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294"/>
      <c r="L216" s="33"/>
      <c r="M216" s="41"/>
      <c r="N216" s="204"/>
      <c r="O216" s="204"/>
      <c r="P216" s="204"/>
      <c r="Q216" s="204"/>
      <c r="R216" s="204"/>
      <c r="S216" s="204"/>
      <c r="T216" s="204"/>
      <c r="U216" s="204"/>
      <c r="V216" s="204"/>
      <c r="W216" s="33"/>
      <c r="X216" s="33"/>
    </row>
    <row r="217" spans="1:24" ht="12.75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294"/>
      <c r="L217" s="33"/>
      <c r="M217" s="41"/>
      <c r="N217" s="204"/>
      <c r="O217" s="204"/>
      <c r="P217" s="204"/>
      <c r="Q217" s="204"/>
      <c r="R217" s="204"/>
      <c r="S217" s="204"/>
      <c r="T217" s="204"/>
      <c r="U217" s="204"/>
      <c r="V217" s="204"/>
      <c r="W217" s="33"/>
      <c r="X217" s="33"/>
    </row>
    <row r="218" spans="1:24" ht="12.75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294"/>
      <c r="L218" s="33"/>
      <c r="M218" s="41"/>
      <c r="N218" s="204"/>
      <c r="O218" s="204"/>
      <c r="P218" s="204"/>
      <c r="Q218" s="204"/>
      <c r="R218" s="204"/>
      <c r="S218" s="204"/>
      <c r="T218" s="204"/>
      <c r="U218" s="204"/>
      <c r="V218" s="204"/>
      <c r="W218" s="33"/>
      <c r="X218" s="33"/>
    </row>
    <row r="219" spans="1:24" ht="12.7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294"/>
      <c r="L219" s="33"/>
      <c r="M219" s="41"/>
      <c r="N219" s="204"/>
      <c r="O219" s="204"/>
      <c r="P219" s="204"/>
      <c r="Q219" s="204"/>
      <c r="R219" s="204"/>
      <c r="S219" s="204"/>
      <c r="T219" s="204"/>
      <c r="U219" s="204"/>
      <c r="V219" s="204"/>
      <c r="W219" s="33"/>
      <c r="X219" s="33"/>
    </row>
    <row r="220" spans="1:24" ht="12.75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294"/>
      <c r="L220" s="33"/>
      <c r="M220" s="41"/>
      <c r="N220" s="204"/>
      <c r="O220" s="204"/>
      <c r="P220" s="204"/>
      <c r="Q220" s="204"/>
      <c r="R220" s="204"/>
      <c r="S220" s="204"/>
      <c r="T220" s="204"/>
      <c r="U220" s="204"/>
      <c r="V220" s="204"/>
      <c r="W220" s="33"/>
      <c r="X220" s="33"/>
    </row>
    <row r="221" spans="1:24" ht="12.75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294"/>
      <c r="L221" s="33"/>
      <c r="M221" s="41"/>
      <c r="N221" s="204"/>
      <c r="O221" s="204"/>
      <c r="P221" s="204"/>
      <c r="Q221" s="204"/>
      <c r="R221" s="204"/>
      <c r="S221" s="204"/>
      <c r="T221" s="204"/>
      <c r="U221" s="204"/>
      <c r="V221" s="204"/>
      <c r="W221" s="33"/>
      <c r="X221" s="33"/>
    </row>
    <row r="222" spans="1:24" ht="12.75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294"/>
      <c r="L222" s="33"/>
      <c r="M222" s="41"/>
      <c r="N222" s="204"/>
      <c r="O222" s="204"/>
      <c r="P222" s="204"/>
      <c r="Q222" s="204"/>
      <c r="R222" s="204"/>
      <c r="S222" s="204"/>
      <c r="T222" s="204"/>
      <c r="U222" s="204"/>
      <c r="V222" s="204"/>
      <c r="W222" s="33"/>
      <c r="X222" s="33"/>
    </row>
    <row r="223" spans="1:24" ht="12.75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294"/>
      <c r="L223" s="33"/>
      <c r="M223" s="41"/>
      <c r="N223" s="204"/>
      <c r="O223" s="204"/>
      <c r="P223" s="204"/>
      <c r="Q223" s="204"/>
      <c r="R223" s="204"/>
      <c r="S223" s="204"/>
      <c r="T223" s="204"/>
      <c r="U223" s="204"/>
      <c r="V223" s="204"/>
      <c r="W223" s="33"/>
      <c r="X223" s="33"/>
    </row>
    <row r="224" spans="1:24" ht="12.75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294"/>
      <c r="L224" s="33"/>
      <c r="M224" s="41"/>
      <c r="N224" s="204"/>
      <c r="O224" s="204"/>
      <c r="P224" s="204"/>
      <c r="Q224" s="204"/>
      <c r="R224" s="204"/>
      <c r="S224" s="204"/>
      <c r="T224" s="204"/>
      <c r="U224" s="204"/>
      <c r="V224" s="204"/>
      <c r="W224" s="33"/>
      <c r="X224" s="33"/>
    </row>
    <row r="225" spans="1:24" ht="12.75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294"/>
      <c r="L225" s="33"/>
      <c r="M225" s="41"/>
      <c r="N225" s="204"/>
      <c r="O225" s="204"/>
      <c r="P225" s="204"/>
      <c r="Q225" s="204"/>
      <c r="R225" s="204"/>
      <c r="S225" s="204"/>
      <c r="T225" s="204"/>
      <c r="U225" s="204"/>
      <c r="V225" s="204"/>
      <c r="W225" s="33"/>
      <c r="X225" s="33"/>
    </row>
    <row r="226" spans="1:24" ht="12.75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294"/>
      <c r="L226" s="33"/>
      <c r="M226" s="41"/>
      <c r="N226" s="204"/>
      <c r="O226" s="204"/>
      <c r="P226" s="204"/>
      <c r="Q226" s="204"/>
      <c r="R226" s="204"/>
      <c r="S226" s="204"/>
      <c r="T226" s="204"/>
      <c r="U226" s="204"/>
      <c r="V226" s="204"/>
      <c r="W226" s="33"/>
      <c r="X226" s="33"/>
    </row>
    <row r="227" spans="1:24" ht="12.75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294"/>
      <c r="L227" s="33"/>
      <c r="M227" s="41"/>
      <c r="N227" s="204"/>
      <c r="O227" s="204"/>
      <c r="P227" s="204"/>
      <c r="Q227" s="204"/>
      <c r="R227" s="204"/>
      <c r="S227" s="204"/>
      <c r="T227" s="204"/>
      <c r="U227" s="204"/>
      <c r="V227" s="204"/>
      <c r="W227" s="33"/>
      <c r="X227" s="33"/>
    </row>
    <row r="228" spans="1:24" ht="12.75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294"/>
      <c r="L228" s="33"/>
      <c r="M228" s="41"/>
      <c r="N228" s="204"/>
      <c r="O228" s="204"/>
      <c r="P228" s="204"/>
      <c r="Q228" s="204"/>
      <c r="R228" s="204"/>
      <c r="S228" s="204"/>
      <c r="T228" s="204"/>
      <c r="U228" s="204"/>
      <c r="V228" s="204"/>
      <c r="W228" s="33"/>
      <c r="X228" s="33"/>
    </row>
    <row r="229" spans="1:24" ht="12.75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294"/>
      <c r="L229" s="33"/>
      <c r="M229" s="41"/>
      <c r="N229" s="204"/>
      <c r="O229" s="204"/>
      <c r="P229" s="204"/>
      <c r="Q229" s="204"/>
      <c r="R229" s="204"/>
      <c r="S229" s="204"/>
      <c r="T229" s="204"/>
      <c r="U229" s="204"/>
      <c r="V229" s="204"/>
      <c r="W229" s="33"/>
      <c r="X229" s="33"/>
    </row>
    <row r="230" spans="1:24" ht="12.75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294"/>
      <c r="L230" s="33"/>
      <c r="M230" s="41"/>
      <c r="N230" s="204"/>
      <c r="O230" s="204"/>
      <c r="P230" s="204"/>
      <c r="Q230" s="204"/>
      <c r="R230" s="204"/>
      <c r="S230" s="204"/>
      <c r="T230" s="204"/>
      <c r="U230" s="204"/>
      <c r="V230" s="204"/>
      <c r="W230" s="33"/>
      <c r="X230" s="33"/>
    </row>
    <row r="231" spans="1:24" ht="12.75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294"/>
      <c r="L231" s="33"/>
      <c r="M231" s="41"/>
      <c r="N231" s="204"/>
      <c r="O231" s="204"/>
      <c r="P231" s="204"/>
      <c r="Q231" s="204"/>
      <c r="R231" s="204"/>
      <c r="S231" s="204"/>
      <c r="T231" s="204"/>
      <c r="U231" s="204"/>
      <c r="V231" s="204"/>
      <c r="W231" s="33"/>
      <c r="X231" s="33"/>
    </row>
    <row r="232" spans="1:24" ht="12.75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294"/>
      <c r="L232" s="33"/>
      <c r="M232" s="41"/>
      <c r="N232" s="204"/>
      <c r="O232" s="204"/>
      <c r="P232" s="204"/>
      <c r="Q232" s="204"/>
      <c r="R232" s="204"/>
      <c r="S232" s="204"/>
      <c r="T232" s="204"/>
      <c r="U232" s="204"/>
      <c r="V232" s="204"/>
      <c r="W232" s="33"/>
      <c r="X232" s="33"/>
    </row>
    <row r="233" spans="1:24" ht="12.75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294"/>
      <c r="L233" s="33"/>
      <c r="M233" s="41"/>
      <c r="N233" s="204"/>
      <c r="O233" s="204"/>
      <c r="P233" s="204"/>
      <c r="Q233" s="204"/>
      <c r="R233" s="204"/>
      <c r="S233" s="204"/>
      <c r="T233" s="204"/>
      <c r="U233" s="204"/>
      <c r="V233" s="204"/>
      <c r="W233" s="33"/>
      <c r="X233" s="33"/>
    </row>
    <row r="234" spans="1:24" ht="12.75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294"/>
      <c r="L234" s="33"/>
      <c r="M234" s="41"/>
      <c r="N234" s="204"/>
      <c r="O234" s="204"/>
      <c r="P234" s="204"/>
      <c r="Q234" s="204"/>
      <c r="R234" s="204"/>
      <c r="S234" s="204"/>
      <c r="T234" s="204"/>
      <c r="U234" s="204"/>
      <c r="V234" s="204"/>
      <c r="W234" s="33"/>
      <c r="X234" s="33"/>
    </row>
    <row r="235" spans="1:24" ht="12.75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294"/>
      <c r="L235" s="33"/>
      <c r="M235" s="41"/>
      <c r="N235" s="204"/>
      <c r="O235" s="204"/>
      <c r="P235" s="204"/>
      <c r="Q235" s="204"/>
      <c r="R235" s="204"/>
      <c r="S235" s="204"/>
      <c r="T235" s="204"/>
      <c r="U235" s="204"/>
      <c r="V235" s="204"/>
      <c r="W235" s="33"/>
      <c r="X235" s="33"/>
    </row>
    <row r="236" spans="1:24" ht="12.7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294"/>
      <c r="L236" s="33"/>
      <c r="M236" s="41"/>
      <c r="N236" s="204"/>
      <c r="O236" s="204"/>
      <c r="P236" s="204"/>
      <c r="Q236" s="204"/>
      <c r="R236" s="204"/>
      <c r="S236" s="204"/>
      <c r="T236" s="204"/>
      <c r="U236" s="204"/>
      <c r="V236" s="204"/>
      <c r="W236" s="33"/>
      <c r="X236" s="33"/>
    </row>
    <row r="237" spans="1:24" ht="12.75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294"/>
      <c r="L237" s="33"/>
      <c r="M237" s="41"/>
      <c r="N237" s="204"/>
      <c r="O237" s="204"/>
      <c r="P237" s="204"/>
      <c r="Q237" s="204"/>
      <c r="R237" s="204"/>
      <c r="S237" s="204"/>
      <c r="T237" s="204"/>
      <c r="U237" s="204"/>
      <c r="V237" s="204"/>
      <c r="W237" s="33"/>
      <c r="X237" s="33"/>
    </row>
    <row r="238" spans="1:24" ht="12.75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294"/>
      <c r="L238" s="33"/>
      <c r="M238" s="41"/>
      <c r="N238" s="204"/>
      <c r="O238" s="204"/>
      <c r="P238" s="204"/>
      <c r="Q238" s="204"/>
      <c r="R238" s="204"/>
      <c r="S238" s="204"/>
      <c r="T238" s="204"/>
      <c r="U238" s="204"/>
      <c r="V238" s="204"/>
      <c r="W238" s="33"/>
      <c r="X238" s="33"/>
    </row>
    <row r="239" spans="1:24" ht="12.75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294"/>
      <c r="L239" s="33"/>
      <c r="M239" s="41"/>
      <c r="N239" s="204"/>
      <c r="O239" s="204"/>
      <c r="P239" s="204"/>
      <c r="Q239" s="204"/>
      <c r="R239" s="204"/>
      <c r="S239" s="204"/>
      <c r="T239" s="204"/>
      <c r="U239" s="204"/>
      <c r="V239" s="204"/>
      <c r="W239" s="33"/>
      <c r="X239" s="33"/>
    </row>
    <row r="240" spans="1:24" ht="12.75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294"/>
      <c r="L240" s="33"/>
      <c r="M240" s="41"/>
      <c r="N240" s="204"/>
      <c r="O240" s="204"/>
      <c r="P240" s="204"/>
      <c r="Q240" s="204"/>
      <c r="R240" s="204"/>
      <c r="S240" s="204"/>
      <c r="T240" s="204"/>
      <c r="U240" s="204"/>
      <c r="V240" s="204"/>
      <c r="W240" s="33"/>
      <c r="X240" s="33"/>
    </row>
    <row r="241" spans="1:24" ht="12.75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294"/>
      <c r="L241" s="33"/>
      <c r="M241" s="41"/>
      <c r="N241" s="204"/>
      <c r="O241" s="204"/>
      <c r="P241" s="204"/>
      <c r="Q241" s="204"/>
      <c r="R241" s="204"/>
      <c r="S241" s="204"/>
      <c r="T241" s="204"/>
      <c r="U241" s="204"/>
      <c r="V241" s="204"/>
      <c r="W241" s="33"/>
      <c r="X241" s="33"/>
    </row>
    <row r="242" spans="1:24" ht="12.75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294"/>
      <c r="L242" s="33"/>
      <c r="M242" s="41"/>
      <c r="N242" s="204"/>
      <c r="O242" s="204"/>
      <c r="P242" s="204"/>
      <c r="Q242" s="204"/>
      <c r="R242" s="204"/>
      <c r="S242" s="204"/>
      <c r="T242" s="204"/>
      <c r="U242" s="204"/>
      <c r="V242" s="204"/>
      <c r="W242" s="33"/>
      <c r="X242" s="33"/>
    </row>
    <row r="243" spans="1:24" ht="12.7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294"/>
      <c r="L243" s="33"/>
      <c r="M243" s="41"/>
      <c r="N243" s="204"/>
      <c r="O243" s="204"/>
      <c r="P243" s="204"/>
      <c r="Q243" s="204"/>
      <c r="R243" s="204"/>
      <c r="S243" s="204"/>
      <c r="T243" s="204"/>
      <c r="U243" s="204"/>
      <c r="V243" s="204"/>
      <c r="W243" s="33"/>
      <c r="X243" s="33"/>
    </row>
    <row r="244" spans="1:24" ht="12.75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294"/>
      <c r="L244" s="33"/>
      <c r="M244" s="41"/>
      <c r="N244" s="204"/>
      <c r="O244" s="204"/>
      <c r="P244" s="204"/>
      <c r="Q244" s="204"/>
      <c r="R244" s="204"/>
      <c r="S244" s="204"/>
      <c r="T244" s="204"/>
      <c r="U244" s="204"/>
      <c r="V244" s="204"/>
      <c r="W244" s="33"/>
      <c r="X244" s="33"/>
    </row>
    <row r="245" spans="1:24" ht="12.75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294"/>
      <c r="L245" s="33"/>
      <c r="M245" s="41"/>
      <c r="N245" s="204"/>
      <c r="O245" s="204"/>
      <c r="P245" s="204"/>
      <c r="Q245" s="204"/>
      <c r="R245" s="204"/>
      <c r="S245" s="204"/>
      <c r="T245" s="204"/>
      <c r="U245" s="204"/>
      <c r="V245" s="204"/>
      <c r="W245" s="33"/>
      <c r="X245" s="33"/>
    </row>
    <row r="246" spans="1:24" ht="12.75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294"/>
      <c r="L246" s="33"/>
      <c r="M246" s="41"/>
      <c r="N246" s="204"/>
      <c r="O246" s="204"/>
      <c r="P246" s="204"/>
      <c r="Q246" s="204"/>
      <c r="R246" s="204"/>
      <c r="S246" s="204"/>
      <c r="T246" s="204"/>
      <c r="U246" s="204"/>
      <c r="V246" s="204"/>
      <c r="W246" s="33"/>
      <c r="X246" s="33"/>
    </row>
    <row r="247" spans="1:24" ht="12.75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294"/>
      <c r="L247" s="33"/>
      <c r="M247" s="41"/>
      <c r="N247" s="204"/>
      <c r="O247" s="204"/>
      <c r="P247" s="204"/>
      <c r="Q247" s="204"/>
      <c r="R247" s="204"/>
      <c r="S247" s="204"/>
      <c r="T247" s="204"/>
      <c r="U247" s="204"/>
      <c r="V247" s="204"/>
      <c r="W247" s="33"/>
      <c r="X247" s="33"/>
    </row>
    <row r="248" spans="1:24" ht="12.75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294"/>
      <c r="L248" s="33"/>
      <c r="M248" s="41"/>
      <c r="N248" s="204"/>
      <c r="O248" s="204"/>
      <c r="P248" s="204"/>
      <c r="Q248" s="204"/>
      <c r="R248" s="204"/>
      <c r="S248" s="204"/>
      <c r="T248" s="204"/>
      <c r="U248" s="204"/>
      <c r="V248" s="204"/>
      <c r="W248" s="33"/>
      <c r="X248" s="33"/>
    </row>
    <row r="249" spans="1:24" ht="12.75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294"/>
      <c r="L249" s="33"/>
      <c r="M249" s="41"/>
      <c r="N249" s="204"/>
      <c r="O249" s="204"/>
      <c r="P249" s="204"/>
      <c r="Q249" s="204"/>
      <c r="R249" s="204"/>
      <c r="S249" s="204"/>
      <c r="T249" s="204"/>
      <c r="U249" s="204"/>
      <c r="V249" s="204"/>
      <c r="W249" s="33"/>
      <c r="X249" s="33"/>
    </row>
    <row r="250" spans="1:24" ht="12.75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294"/>
      <c r="L250" s="33"/>
      <c r="M250" s="41"/>
      <c r="N250" s="204"/>
      <c r="O250" s="204"/>
      <c r="P250" s="204"/>
      <c r="Q250" s="204"/>
      <c r="R250" s="204"/>
      <c r="S250" s="204"/>
      <c r="T250" s="204"/>
      <c r="U250" s="204"/>
      <c r="V250" s="204"/>
      <c r="W250" s="33"/>
      <c r="X250" s="33"/>
    </row>
    <row r="251" spans="1:24" ht="12.75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294"/>
      <c r="L251" s="33"/>
      <c r="M251" s="41"/>
      <c r="N251" s="204"/>
      <c r="O251" s="204"/>
      <c r="P251" s="204"/>
      <c r="Q251" s="204"/>
      <c r="R251" s="204"/>
      <c r="S251" s="204"/>
      <c r="T251" s="204"/>
      <c r="U251" s="204"/>
      <c r="V251" s="204"/>
      <c r="W251" s="33"/>
      <c r="X251" s="33"/>
    </row>
    <row r="252" spans="1:24" ht="12.75" customHeigh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294"/>
      <c r="L252" s="33"/>
      <c r="M252" s="41"/>
      <c r="N252" s="204"/>
      <c r="O252" s="204"/>
      <c r="P252" s="204"/>
      <c r="Q252" s="204"/>
      <c r="R252" s="204"/>
      <c r="S252" s="204"/>
      <c r="T252" s="204"/>
      <c r="U252" s="204"/>
      <c r="V252" s="204"/>
      <c r="W252" s="33"/>
      <c r="X252" s="33"/>
    </row>
    <row r="253" spans="1:24" ht="12.75" customHeigh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294"/>
      <c r="L253" s="33"/>
      <c r="M253" s="41"/>
      <c r="N253" s="204"/>
      <c r="O253" s="204"/>
      <c r="P253" s="204"/>
      <c r="Q253" s="204"/>
      <c r="R253" s="204"/>
      <c r="S253" s="204"/>
      <c r="T253" s="204"/>
      <c r="U253" s="204"/>
      <c r="V253" s="204"/>
      <c r="W253" s="33"/>
      <c r="X253" s="33"/>
    </row>
    <row r="254" spans="1:24" ht="12.75" customHeigh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294"/>
      <c r="L254" s="33"/>
      <c r="M254" s="41"/>
      <c r="N254" s="204"/>
      <c r="O254" s="204"/>
      <c r="P254" s="204"/>
      <c r="Q254" s="204"/>
      <c r="R254" s="204"/>
      <c r="S254" s="204"/>
      <c r="T254" s="204"/>
      <c r="U254" s="204"/>
      <c r="V254" s="204"/>
      <c r="W254" s="33"/>
      <c r="X254" s="33"/>
    </row>
    <row r="255" spans="1:24" ht="12.75" customHeigh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294"/>
      <c r="L255" s="33"/>
      <c r="M255" s="41"/>
      <c r="N255" s="204"/>
      <c r="O255" s="204"/>
      <c r="P255" s="204"/>
      <c r="Q255" s="204"/>
      <c r="R255" s="204"/>
      <c r="S255" s="204"/>
      <c r="T255" s="204"/>
      <c r="U255" s="204"/>
      <c r="V255" s="204"/>
      <c r="W255" s="33"/>
      <c r="X255" s="33"/>
    </row>
    <row r="256" spans="1:24" ht="12.75" customHeigh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294"/>
      <c r="L256" s="33"/>
      <c r="M256" s="41"/>
      <c r="N256" s="204"/>
      <c r="O256" s="204"/>
      <c r="P256" s="204"/>
      <c r="Q256" s="204"/>
      <c r="R256" s="204"/>
      <c r="S256" s="204"/>
      <c r="T256" s="204"/>
      <c r="U256" s="204"/>
      <c r="V256" s="204"/>
      <c r="W256" s="33"/>
      <c r="X256" s="33"/>
    </row>
    <row r="257" spans="1:24" ht="12.75" customHeigh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294"/>
      <c r="L257" s="33"/>
      <c r="M257" s="41"/>
      <c r="N257" s="204"/>
      <c r="O257" s="204"/>
      <c r="P257" s="204"/>
      <c r="Q257" s="204"/>
      <c r="R257" s="204"/>
      <c r="S257" s="204"/>
      <c r="T257" s="204"/>
      <c r="U257" s="204"/>
      <c r="V257" s="204"/>
      <c r="W257" s="33"/>
      <c r="X257" s="33"/>
    </row>
    <row r="258" spans="1:24" ht="12.75" customHeigh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294"/>
      <c r="L258" s="33"/>
      <c r="M258" s="41"/>
      <c r="N258" s="204"/>
      <c r="O258" s="204"/>
      <c r="P258" s="204"/>
      <c r="Q258" s="204"/>
      <c r="R258" s="204"/>
      <c r="S258" s="204"/>
      <c r="T258" s="204"/>
      <c r="U258" s="204"/>
      <c r="V258" s="204"/>
      <c r="W258" s="33"/>
      <c r="X258" s="33"/>
    </row>
    <row r="259" spans="1:24" ht="12.75" customHeigh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294"/>
      <c r="L259" s="33"/>
      <c r="M259" s="41"/>
      <c r="N259" s="204"/>
      <c r="O259" s="204"/>
      <c r="P259" s="204"/>
      <c r="Q259" s="204"/>
      <c r="R259" s="204"/>
      <c r="S259" s="204"/>
      <c r="T259" s="204"/>
      <c r="U259" s="204"/>
      <c r="V259" s="204"/>
      <c r="W259" s="33"/>
      <c r="X259" s="33"/>
    </row>
    <row r="260" spans="1:24" ht="12.75" customHeigh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294"/>
      <c r="L260" s="33"/>
      <c r="M260" s="41"/>
      <c r="N260" s="204"/>
      <c r="O260" s="204"/>
      <c r="P260" s="204"/>
      <c r="Q260" s="204"/>
      <c r="R260" s="204"/>
      <c r="S260" s="204"/>
      <c r="T260" s="204"/>
      <c r="U260" s="204"/>
      <c r="V260" s="204"/>
      <c r="W260" s="33"/>
      <c r="X260" s="33"/>
    </row>
    <row r="261" spans="1:24" ht="12.75" customHeigh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294"/>
      <c r="L261" s="33"/>
      <c r="M261" s="41"/>
      <c r="N261" s="204"/>
      <c r="O261" s="204"/>
      <c r="P261" s="204"/>
      <c r="Q261" s="204"/>
      <c r="R261" s="204"/>
      <c r="S261" s="204"/>
      <c r="T261" s="204"/>
      <c r="U261" s="204"/>
      <c r="V261" s="204"/>
      <c r="W261" s="33"/>
      <c r="X261" s="33"/>
    </row>
    <row r="262" spans="1:24" ht="12.75" customHeigh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294"/>
      <c r="L262" s="33"/>
      <c r="M262" s="41"/>
      <c r="N262" s="204"/>
      <c r="O262" s="204"/>
      <c r="P262" s="204"/>
      <c r="Q262" s="204"/>
      <c r="R262" s="204"/>
      <c r="S262" s="204"/>
      <c r="T262" s="204"/>
      <c r="U262" s="204"/>
      <c r="V262" s="204"/>
      <c r="W262" s="33"/>
      <c r="X262" s="33"/>
    </row>
    <row r="263" spans="1:24" ht="12.75" customHeigh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294"/>
      <c r="L263" s="33"/>
      <c r="M263" s="41"/>
      <c r="N263" s="204"/>
      <c r="O263" s="204"/>
      <c r="P263" s="204"/>
      <c r="Q263" s="204"/>
      <c r="R263" s="204"/>
      <c r="S263" s="204"/>
      <c r="T263" s="204"/>
      <c r="U263" s="204"/>
      <c r="V263" s="204"/>
      <c r="W263" s="33"/>
      <c r="X263" s="33"/>
    </row>
    <row r="264" spans="1:24" ht="12.75" customHeigh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294"/>
      <c r="L264" s="33"/>
      <c r="M264" s="41"/>
      <c r="N264" s="204"/>
      <c r="O264" s="204"/>
      <c r="P264" s="204"/>
      <c r="Q264" s="204"/>
      <c r="R264" s="204"/>
      <c r="S264" s="204"/>
      <c r="T264" s="204"/>
      <c r="U264" s="204"/>
      <c r="V264" s="204"/>
      <c r="W264" s="33"/>
      <c r="X264" s="33"/>
    </row>
    <row r="265" spans="1:24" ht="12.75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294"/>
      <c r="L265" s="33"/>
      <c r="M265" s="41"/>
      <c r="N265" s="204"/>
      <c r="O265" s="204"/>
      <c r="P265" s="204"/>
      <c r="Q265" s="204"/>
      <c r="R265" s="204"/>
      <c r="S265" s="204"/>
      <c r="T265" s="204"/>
      <c r="U265" s="204"/>
      <c r="V265" s="204"/>
      <c r="W265" s="33"/>
      <c r="X265" s="33"/>
    </row>
    <row r="266" spans="1:24" ht="12.75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294"/>
      <c r="L266" s="33"/>
      <c r="M266" s="41"/>
      <c r="N266" s="204"/>
      <c r="O266" s="204"/>
      <c r="P266" s="204"/>
      <c r="Q266" s="204"/>
      <c r="R266" s="204"/>
      <c r="S266" s="204"/>
      <c r="T266" s="204"/>
      <c r="U266" s="204"/>
      <c r="V266" s="204"/>
      <c r="W266" s="33"/>
      <c r="X266" s="33"/>
    </row>
    <row r="267" spans="1:24" ht="12.75" customHeigh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294"/>
      <c r="L267" s="33"/>
      <c r="M267" s="41"/>
      <c r="N267" s="204"/>
      <c r="O267" s="204"/>
      <c r="P267" s="204"/>
      <c r="Q267" s="204"/>
      <c r="R267" s="204"/>
      <c r="S267" s="204"/>
      <c r="T267" s="204"/>
      <c r="U267" s="204"/>
      <c r="V267" s="204"/>
      <c r="W267" s="33"/>
      <c r="X267" s="33"/>
    </row>
    <row r="268" spans="1:24" ht="12.75" customHeigh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294"/>
      <c r="L268" s="33"/>
      <c r="M268" s="41"/>
      <c r="N268" s="204"/>
      <c r="O268" s="204"/>
      <c r="P268" s="204"/>
      <c r="Q268" s="204"/>
      <c r="R268" s="204"/>
      <c r="S268" s="204"/>
      <c r="T268" s="204"/>
      <c r="U268" s="204"/>
      <c r="V268" s="204"/>
      <c r="W268" s="33"/>
      <c r="X268" s="33"/>
    </row>
    <row r="269" spans="1:24" ht="12.75" customHeigh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294"/>
      <c r="L269" s="33"/>
      <c r="M269" s="41"/>
      <c r="N269" s="204"/>
      <c r="O269" s="204"/>
      <c r="P269" s="204"/>
      <c r="Q269" s="204"/>
      <c r="R269" s="204"/>
      <c r="S269" s="204"/>
      <c r="T269" s="204"/>
      <c r="U269" s="204"/>
      <c r="V269" s="204"/>
      <c r="W269" s="33"/>
      <c r="X269" s="33"/>
    </row>
    <row r="270" spans="1:24" ht="12.75" customHeigh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294"/>
      <c r="L270" s="33"/>
      <c r="M270" s="41"/>
      <c r="N270" s="204"/>
      <c r="O270" s="204"/>
      <c r="P270" s="204"/>
      <c r="Q270" s="204"/>
      <c r="R270" s="204"/>
      <c r="S270" s="204"/>
      <c r="T270" s="204"/>
      <c r="U270" s="204"/>
      <c r="V270" s="204"/>
      <c r="W270" s="33"/>
      <c r="X270" s="33"/>
    </row>
    <row r="271" spans="1:24" ht="12.75" customHeigh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294"/>
      <c r="L271" s="33"/>
      <c r="M271" s="41"/>
      <c r="N271" s="204"/>
      <c r="O271" s="204"/>
      <c r="P271" s="204"/>
      <c r="Q271" s="204"/>
      <c r="R271" s="204"/>
      <c r="S271" s="204"/>
      <c r="T271" s="204"/>
      <c r="U271" s="204"/>
      <c r="V271" s="204"/>
      <c r="W271" s="33"/>
      <c r="X271" s="33"/>
    </row>
    <row r="272" spans="1:24" ht="12.75" customHeigh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294"/>
      <c r="L272" s="33"/>
      <c r="M272" s="41"/>
      <c r="N272" s="204"/>
      <c r="O272" s="204"/>
      <c r="P272" s="204"/>
      <c r="Q272" s="204"/>
      <c r="R272" s="204"/>
      <c r="S272" s="204"/>
      <c r="T272" s="204"/>
      <c r="U272" s="204"/>
      <c r="V272" s="204"/>
      <c r="W272" s="33"/>
      <c r="X272" s="33"/>
    </row>
    <row r="273" spans="1:24" ht="12.75" customHeigh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294"/>
      <c r="L273" s="33"/>
      <c r="M273" s="41"/>
      <c r="N273" s="204"/>
      <c r="O273" s="204"/>
      <c r="P273" s="204"/>
      <c r="Q273" s="204"/>
      <c r="R273" s="204"/>
      <c r="S273" s="204"/>
      <c r="T273" s="204"/>
      <c r="U273" s="204"/>
      <c r="V273" s="204"/>
      <c r="W273" s="33"/>
      <c r="X273" s="33"/>
    </row>
    <row r="274" spans="1:24" ht="12.75" customHeigh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294"/>
      <c r="L274" s="33"/>
      <c r="M274" s="41"/>
      <c r="N274" s="204"/>
      <c r="O274" s="204"/>
      <c r="P274" s="204"/>
      <c r="Q274" s="204"/>
      <c r="R274" s="204"/>
      <c r="S274" s="204"/>
      <c r="T274" s="204"/>
      <c r="U274" s="204"/>
      <c r="V274" s="204"/>
      <c r="W274" s="33"/>
      <c r="X274" s="33"/>
    </row>
    <row r="275" spans="1:24" ht="12.75" customHeigh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294"/>
      <c r="L275" s="33"/>
      <c r="M275" s="41"/>
      <c r="N275" s="204"/>
      <c r="O275" s="204"/>
      <c r="P275" s="204"/>
      <c r="Q275" s="204"/>
      <c r="R275" s="204"/>
      <c r="S275" s="204"/>
      <c r="T275" s="204"/>
      <c r="U275" s="204"/>
      <c r="V275" s="204"/>
      <c r="W275" s="33"/>
      <c r="X275" s="33"/>
    </row>
    <row r="276" spans="1:24" ht="12.75" customHeigh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294"/>
      <c r="L276" s="33"/>
      <c r="M276" s="41"/>
      <c r="N276" s="204"/>
      <c r="O276" s="204"/>
      <c r="P276" s="204"/>
      <c r="Q276" s="204"/>
      <c r="R276" s="204"/>
      <c r="S276" s="204"/>
      <c r="T276" s="204"/>
      <c r="U276" s="204"/>
      <c r="V276" s="204"/>
      <c r="W276" s="33"/>
      <c r="X276" s="33"/>
    </row>
    <row r="277" spans="1:24" ht="12.75" customHeigh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294"/>
      <c r="L277" s="33"/>
      <c r="M277" s="41"/>
      <c r="N277" s="204"/>
      <c r="O277" s="204"/>
      <c r="P277" s="204"/>
      <c r="Q277" s="204"/>
      <c r="R277" s="204"/>
      <c r="S277" s="204"/>
      <c r="T277" s="204"/>
      <c r="U277" s="204"/>
      <c r="V277" s="204"/>
      <c r="W277" s="33"/>
      <c r="X277" s="33"/>
    </row>
    <row r="278" spans="1:24" ht="12.75" customHeigh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294"/>
      <c r="L278" s="33"/>
      <c r="M278" s="41"/>
      <c r="N278" s="204"/>
      <c r="O278" s="204"/>
      <c r="P278" s="204"/>
      <c r="Q278" s="204"/>
      <c r="R278" s="204"/>
      <c r="S278" s="204"/>
      <c r="T278" s="204"/>
      <c r="U278" s="204"/>
      <c r="V278" s="204"/>
      <c r="W278" s="33"/>
      <c r="X278" s="33"/>
    </row>
    <row r="279" spans="1:24" ht="12.75" customHeigh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294"/>
      <c r="L279" s="33"/>
      <c r="M279" s="41"/>
      <c r="N279" s="204"/>
      <c r="O279" s="204"/>
      <c r="P279" s="204"/>
      <c r="Q279" s="204"/>
      <c r="R279" s="204"/>
      <c r="S279" s="204"/>
      <c r="T279" s="204"/>
      <c r="U279" s="204"/>
      <c r="V279" s="204"/>
      <c r="W279" s="33"/>
      <c r="X279" s="33"/>
    </row>
    <row r="280" spans="1:24" ht="12.75" customHeigh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294"/>
      <c r="L280" s="33"/>
      <c r="M280" s="41"/>
      <c r="N280" s="204"/>
      <c r="O280" s="204"/>
      <c r="P280" s="204"/>
      <c r="Q280" s="204"/>
      <c r="R280" s="204"/>
      <c r="S280" s="204"/>
      <c r="T280" s="204"/>
      <c r="U280" s="204"/>
      <c r="V280" s="204"/>
      <c r="W280" s="33"/>
      <c r="X280" s="33"/>
    </row>
    <row r="281" spans="1:24" ht="12.75" customHeigh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294"/>
      <c r="L281" s="33"/>
      <c r="M281" s="41"/>
      <c r="N281" s="204"/>
      <c r="O281" s="204"/>
      <c r="P281" s="204"/>
      <c r="Q281" s="204"/>
      <c r="R281" s="204"/>
      <c r="S281" s="204"/>
      <c r="T281" s="204"/>
      <c r="U281" s="204"/>
      <c r="V281" s="204"/>
      <c r="W281" s="33"/>
      <c r="X281" s="33"/>
    </row>
    <row r="282" spans="1:24" ht="12.75" customHeigh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294"/>
      <c r="L282" s="33"/>
      <c r="M282" s="41"/>
      <c r="N282" s="204"/>
      <c r="O282" s="204"/>
      <c r="P282" s="204"/>
      <c r="Q282" s="204"/>
      <c r="R282" s="204"/>
      <c r="S282" s="204"/>
      <c r="T282" s="204"/>
      <c r="U282" s="204"/>
      <c r="V282" s="204"/>
      <c r="W282" s="33"/>
      <c r="X282" s="33"/>
    </row>
    <row r="283" spans="1:24" ht="12.75" customHeigh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294"/>
      <c r="L283" s="33"/>
      <c r="M283" s="41"/>
      <c r="N283" s="204"/>
      <c r="O283" s="204"/>
      <c r="P283" s="204"/>
      <c r="Q283" s="204"/>
      <c r="R283" s="204"/>
      <c r="S283" s="204"/>
      <c r="T283" s="204"/>
      <c r="U283" s="204"/>
      <c r="V283" s="204"/>
      <c r="W283" s="33"/>
      <c r="X283" s="33"/>
    </row>
    <row r="284" spans="1:24" ht="12.75" customHeigh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294"/>
      <c r="L284" s="33"/>
      <c r="M284" s="41"/>
      <c r="N284" s="204"/>
      <c r="O284" s="204"/>
      <c r="P284" s="204"/>
      <c r="Q284" s="204"/>
      <c r="R284" s="204"/>
      <c r="S284" s="204"/>
      <c r="T284" s="204"/>
      <c r="U284" s="204"/>
      <c r="V284" s="204"/>
      <c r="W284" s="33"/>
      <c r="X284" s="33"/>
    </row>
    <row r="285" spans="1:24" ht="12.75" customHeigh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294"/>
      <c r="L285" s="33"/>
      <c r="M285" s="41"/>
      <c r="N285" s="204"/>
      <c r="O285" s="204"/>
      <c r="P285" s="204"/>
      <c r="Q285" s="204"/>
      <c r="R285" s="204"/>
      <c r="S285" s="204"/>
      <c r="T285" s="204"/>
      <c r="U285" s="204"/>
      <c r="V285" s="204"/>
      <c r="W285" s="33"/>
      <c r="X285" s="33"/>
    </row>
    <row r="286" spans="1:24" ht="12.75" customHeigh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294"/>
      <c r="L286" s="33"/>
      <c r="M286" s="41"/>
      <c r="N286" s="204"/>
      <c r="O286" s="204"/>
      <c r="P286" s="204"/>
      <c r="Q286" s="204"/>
      <c r="R286" s="204"/>
      <c r="S286" s="204"/>
      <c r="T286" s="204"/>
      <c r="U286" s="204"/>
      <c r="V286" s="204"/>
      <c r="W286" s="33"/>
      <c r="X286" s="33"/>
    </row>
    <row r="287" spans="1:24" ht="12.75" customHeigh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294"/>
      <c r="L287" s="33"/>
      <c r="M287" s="41"/>
      <c r="N287" s="204"/>
      <c r="O287" s="204"/>
      <c r="P287" s="204"/>
      <c r="Q287" s="204"/>
      <c r="R287" s="204"/>
      <c r="S287" s="204"/>
      <c r="T287" s="204"/>
      <c r="U287" s="204"/>
      <c r="V287" s="204"/>
      <c r="W287" s="33"/>
      <c r="X287" s="33"/>
    </row>
    <row r="288" spans="1:24" ht="12.75" customHeigh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294"/>
      <c r="L288" s="33"/>
      <c r="M288" s="41"/>
      <c r="N288" s="204"/>
      <c r="O288" s="204"/>
      <c r="P288" s="204"/>
      <c r="Q288" s="204"/>
      <c r="R288" s="204"/>
      <c r="S288" s="204"/>
      <c r="T288" s="204"/>
      <c r="U288" s="204"/>
      <c r="V288" s="204"/>
      <c r="W288" s="33"/>
      <c r="X288" s="33"/>
    </row>
    <row r="289" spans="1:24" ht="12.75" customHeigh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294"/>
      <c r="L289" s="33"/>
      <c r="M289" s="41"/>
      <c r="N289" s="204"/>
      <c r="O289" s="204"/>
      <c r="P289" s="204"/>
      <c r="Q289" s="204"/>
      <c r="R289" s="204"/>
      <c r="S289" s="204"/>
      <c r="T289" s="204"/>
      <c r="U289" s="204"/>
      <c r="V289" s="204"/>
      <c r="W289" s="33"/>
      <c r="X289" s="33"/>
    </row>
    <row r="290" spans="1:24" ht="12.75" customHeigh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294"/>
      <c r="L290" s="33"/>
      <c r="M290" s="41"/>
      <c r="N290" s="204"/>
      <c r="O290" s="204"/>
      <c r="P290" s="204"/>
      <c r="Q290" s="204"/>
      <c r="R290" s="204"/>
      <c r="S290" s="204"/>
      <c r="T290" s="204"/>
      <c r="U290" s="204"/>
      <c r="V290" s="204"/>
      <c r="W290" s="33"/>
      <c r="X290" s="33"/>
    </row>
    <row r="291" spans="1:24" ht="12.75" customHeigh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294"/>
      <c r="L291" s="33"/>
      <c r="M291" s="41"/>
      <c r="N291" s="204"/>
      <c r="O291" s="204"/>
      <c r="P291" s="204"/>
      <c r="Q291" s="204"/>
      <c r="R291" s="204"/>
      <c r="S291" s="204"/>
      <c r="T291" s="204"/>
      <c r="U291" s="204"/>
      <c r="V291" s="204"/>
      <c r="W291" s="33"/>
      <c r="X291" s="33"/>
    </row>
    <row r="292" spans="1:24" ht="12.75" customHeigh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294"/>
      <c r="L292" s="33"/>
      <c r="M292" s="41"/>
      <c r="N292" s="204"/>
      <c r="O292" s="204"/>
      <c r="P292" s="204"/>
      <c r="Q292" s="204"/>
      <c r="R292" s="204"/>
      <c r="S292" s="204"/>
      <c r="T292" s="204"/>
      <c r="U292" s="204"/>
      <c r="V292" s="204"/>
      <c r="W292" s="33"/>
      <c r="X292" s="33"/>
    </row>
    <row r="293" spans="1:24" ht="12.75" customHeigh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294"/>
      <c r="L293" s="33"/>
      <c r="M293" s="41"/>
      <c r="N293" s="204"/>
      <c r="O293" s="204"/>
      <c r="P293" s="204"/>
      <c r="Q293" s="204"/>
      <c r="R293" s="204"/>
      <c r="S293" s="204"/>
      <c r="T293" s="204"/>
      <c r="U293" s="204"/>
      <c r="V293" s="204"/>
      <c r="W293" s="33"/>
      <c r="X293" s="33"/>
    </row>
    <row r="294" spans="1:24" ht="15.75" customHeight="1" x14ac:dyDescent="0.2">
      <c r="K294" s="298"/>
      <c r="N294" s="211"/>
      <c r="O294" s="211"/>
      <c r="P294" s="211"/>
      <c r="Q294" s="211"/>
      <c r="R294" s="211"/>
      <c r="S294" s="211"/>
      <c r="T294" s="211"/>
      <c r="U294" s="211"/>
      <c r="V294" s="211"/>
    </row>
    <row r="295" spans="1:24" ht="15.75" customHeight="1" x14ac:dyDescent="0.2">
      <c r="K295" s="298"/>
      <c r="N295" s="211"/>
      <c r="O295" s="211"/>
      <c r="P295" s="211"/>
      <c r="Q295" s="211"/>
      <c r="R295" s="211"/>
      <c r="S295" s="211"/>
      <c r="T295" s="211"/>
      <c r="U295" s="211"/>
      <c r="V295" s="211"/>
    </row>
    <row r="296" spans="1:24" ht="15.75" customHeight="1" x14ac:dyDescent="0.2">
      <c r="K296" s="298"/>
      <c r="N296" s="211"/>
      <c r="O296" s="211"/>
      <c r="P296" s="211"/>
      <c r="Q296" s="211"/>
      <c r="R296" s="211"/>
      <c r="S296" s="211"/>
      <c r="T296" s="211"/>
      <c r="U296" s="211"/>
      <c r="V296" s="211"/>
    </row>
    <row r="297" spans="1:24" ht="15.75" customHeight="1" x14ac:dyDescent="0.2">
      <c r="K297" s="298"/>
      <c r="N297" s="211"/>
      <c r="O297" s="211"/>
      <c r="P297" s="211"/>
      <c r="Q297" s="211"/>
      <c r="R297" s="211"/>
      <c r="S297" s="211"/>
      <c r="T297" s="211"/>
      <c r="U297" s="211"/>
      <c r="V297" s="211"/>
    </row>
    <row r="298" spans="1:24" ht="15.75" customHeight="1" x14ac:dyDescent="0.2">
      <c r="K298" s="298"/>
      <c r="N298" s="211"/>
      <c r="O298" s="211"/>
      <c r="P298" s="211"/>
      <c r="Q298" s="211"/>
      <c r="R298" s="211"/>
      <c r="S298" s="211"/>
      <c r="T298" s="211"/>
      <c r="U298" s="211"/>
      <c r="V298" s="211"/>
    </row>
    <row r="299" spans="1:24" ht="15.75" customHeight="1" x14ac:dyDescent="0.2">
      <c r="K299" s="298"/>
      <c r="N299" s="211"/>
      <c r="O299" s="211"/>
      <c r="P299" s="211"/>
      <c r="Q299" s="211"/>
      <c r="R299" s="211"/>
      <c r="S299" s="211"/>
      <c r="T299" s="211"/>
      <c r="U299" s="211"/>
      <c r="V299" s="211"/>
    </row>
    <row r="300" spans="1:24" ht="15.75" customHeight="1" x14ac:dyDescent="0.2">
      <c r="K300" s="298"/>
      <c r="N300" s="211"/>
      <c r="O300" s="211"/>
      <c r="P300" s="211"/>
      <c r="Q300" s="211"/>
      <c r="R300" s="211"/>
      <c r="S300" s="211"/>
      <c r="T300" s="211"/>
      <c r="U300" s="211"/>
      <c r="V300" s="211"/>
    </row>
    <row r="301" spans="1:24" ht="15.75" customHeight="1" x14ac:dyDescent="0.2">
      <c r="K301" s="298"/>
      <c r="N301" s="211"/>
      <c r="O301" s="211"/>
      <c r="P301" s="211"/>
      <c r="Q301" s="211"/>
      <c r="R301" s="211"/>
      <c r="S301" s="211"/>
      <c r="T301" s="211"/>
      <c r="U301" s="211"/>
      <c r="V301" s="211"/>
    </row>
    <row r="302" spans="1:24" ht="15.75" customHeight="1" x14ac:dyDescent="0.2">
      <c r="K302" s="298"/>
      <c r="N302" s="211"/>
      <c r="O302" s="211"/>
      <c r="P302" s="211"/>
      <c r="Q302" s="211"/>
      <c r="R302" s="211"/>
      <c r="S302" s="211"/>
      <c r="T302" s="211"/>
      <c r="U302" s="211"/>
      <c r="V302" s="211"/>
    </row>
    <row r="303" spans="1:24" ht="15.75" customHeight="1" x14ac:dyDescent="0.2">
      <c r="K303" s="298"/>
      <c r="N303" s="211"/>
      <c r="O303" s="211"/>
      <c r="P303" s="211"/>
      <c r="Q303" s="211"/>
      <c r="R303" s="211"/>
      <c r="S303" s="211"/>
      <c r="T303" s="211"/>
      <c r="U303" s="211"/>
      <c r="V303" s="211"/>
    </row>
    <row r="304" spans="1:24" ht="15.75" customHeight="1" x14ac:dyDescent="0.2">
      <c r="K304" s="298"/>
      <c r="N304" s="211"/>
      <c r="O304" s="211"/>
      <c r="P304" s="211"/>
      <c r="Q304" s="211"/>
      <c r="R304" s="211"/>
      <c r="S304" s="211"/>
      <c r="T304" s="211"/>
      <c r="U304" s="211"/>
      <c r="V304" s="211"/>
    </row>
    <row r="305" spans="11:22" ht="15.75" customHeight="1" x14ac:dyDescent="0.2">
      <c r="K305" s="298"/>
      <c r="N305" s="211"/>
      <c r="O305" s="211"/>
      <c r="P305" s="211"/>
      <c r="Q305" s="211"/>
      <c r="R305" s="211"/>
      <c r="S305" s="211"/>
      <c r="T305" s="211"/>
      <c r="U305" s="211"/>
      <c r="V305" s="211"/>
    </row>
    <row r="306" spans="11:22" ht="15.75" customHeight="1" x14ac:dyDescent="0.2">
      <c r="K306" s="298"/>
      <c r="N306" s="211"/>
      <c r="O306" s="211"/>
      <c r="P306" s="211"/>
      <c r="Q306" s="211"/>
      <c r="R306" s="211"/>
      <c r="S306" s="211"/>
      <c r="T306" s="211"/>
      <c r="U306" s="211"/>
      <c r="V306" s="211"/>
    </row>
    <row r="307" spans="11:22" ht="15.75" customHeight="1" x14ac:dyDescent="0.2">
      <c r="K307" s="298"/>
      <c r="N307" s="211"/>
      <c r="O307" s="211"/>
      <c r="P307" s="211"/>
      <c r="Q307" s="211"/>
      <c r="R307" s="211"/>
      <c r="S307" s="211"/>
      <c r="T307" s="211"/>
      <c r="U307" s="211"/>
      <c r="V307" s="211"/>
    </row>
    <row r="308" spans="11:22" ht="15.75" customHeight="1" x14ac:dyDescent="0.2">
      <c r="K308" s="298"/>
      <c r="N308" s="211"/>
      <c r="O308" s="211"/>
      <c r="P308" s="211"/>
      <c r="Q308" s="211"/>
      <c r="R308" s="211"/>
      <c r="S308" s="211"/>
      <c r="T308" s="211"/>
      <c r="U308" s="211"/>
      <c r="V308" s="211"/>
    </row>
    <row r="309" spans="11:22" ht="15.75" customHeight="1" x14ac:dyDescent="0.2">
      <c r="K309" s="298"/>
      <c r="N309" s="211"/>
      <c r="O309" s="211"/>
      <c r="P309" s="211"/>
      <c r="Q309" s="211"/>
      <c r="R309" s="211"/>
      <c r="S309" s="211"/>
      <c r="T309" s="211"/>
      <c r="U309" s="211"/>
      <c r="V309" s="211"/>
    </row>
    <row r="310" spans="11:22" ht="15.75" customHeight="1" x14ac:dyDescent="0.2">
      <c r="K310" s="298"/>
      <c r="N310" s="211"/>
      <c r="O310" s="211"/>
      <c r="P310" s="211"/>
      <c r="Q310" s="211"/>
      <c r="R310" s="211"/>
      <c r="S310" s="211"/>
      <c r="T310" s="211"/>
      <c r="U310" s="211"/>
      <c r="V310" s="211"/>
    </row>
    <row r="311" spans="11:22" ht="15.75" customHeight="1" x14ac:dyDescent="0.2">
      <c r="K311" s="298"/>
      <c r="N311" s="211"/>
      <c r="O311" s="211"/>
      <c r="P311" s="211"/>
      <c r="Q311" s="211"/>
      <c r="R311" s="211"/>
      <c r="S311" s="211"/>
      <c r="T311" s="211"/>
      <c r="U311" s="211"/>
      <c r="V311" s="211"/>
    </row>
    <row r="312" spans="11:22" ht="15.75" customHeight="1" x14ac:dyDescent="0.2">
      <c r="K312" s="298"/>
      <c r="N312" s="211"/>
      <c r="O312" s="211"/>
      <c r="P312" s="211"/>
      <c r="Q312" s="211"/>
      <c r="R312" s="211"/>
      <c r="S312" s="211"/>
      <c r="T312" s="211"/>
      <c r="U312" s="211"/>
      <c r="V312" s="211"/>
    </row>
    <row r="313" spans="11:22" ht="15.75" customHeight="1" x14ac:dyDescent="0.2">
      <c r="K313" s="298"/>
      <c r="N313" s="211"/>
      <c r="O313" s="211"/>
      <c r="P313" s="211"/>
      <c r="Q313" s="211"/>
      <c r="R313" s="211"/>
      <c r="S313" s="211"/>
      <c r="T313" s="211"/>
      <c r="U313" s="211"/>
      <c r="V313" s="211"/>
    </row>
    <row r="314" spans="11:22" ht="15.75" customHeight="1" x14ac:dyDescent="0.2">
      <c r="K314" s="298"/>
      <c r="N314" s="211"/>
      <c r="O314" s="211"/>
      <c r="P314" s="211"/>
      <c r="Q314" s="211"/>
      <c r="R314" s="211"/>
      <c r="S314" s="211"/>
      <c r="T314" s="211"/>
      <c r="U314" s="211"/>
      <c r="V314" s="211"/>
    </row>
    <row r="315" spans="11:22" ht="15.75" customHeight="1" x14ac:dyDescent="0.2">
      <c r="K315" s="298"/>
      <c r="N315" s="211"/>
      <c r="O315" s="211"/>
      <c r="P315" s="211"/>
      <c r="Q315" s="211"/>
      <c r="R315" s="211"/>
      <c r="S315" s="211"/>
      <c r="T315" s="211"/>
      <c r="U315" s="211"/>
      <c r="V315" s="211"/>
    </row>
    <row r="316" spans="11:22" ht="15.75" customHeight="1" x14ac:dyDescent="0.2">
      <c r="K316" s="298"/>
      <c r="N316" s="211"/>
      <c r="O316" s="211"/>
      <c r="P316" s="211"/>
      <c r="Q316" s="211"/>
      <c r="R316" s="211"/>
      <c r="S316" s="211"/>
      <c r="T316" s="211"/>
      <c r="U316" s="211"/>
      <c r="V316" s="211"/>
    </row>
    <row r="317" spans="11:22" ht="15.75" customHeight="1" x14ac:dyDescent="0.2">
      <c r="K317" s="298"/>
      <c r="N317" s="211"/>
      <c r="O317" s="211"/>
      <c r="P317" s="211"/>
      <c r="Q317" s="211"/>
      <c r="R317" s="211"/>
      <c r="S317" s="211"/>
      <c r="T317" s="211"/>
      <c r="U317" s="211"/>
      <c r="V317" s="211"/>
    </row>
    <row r="318" spans="11:22" ht="15.75" customHeight="1" x14ac:dyDescent="0.2">
      <c r="K318" s="298"/>
      <c r="N318" s="211"/>
      <c r="O318" s="211"/>
      <c r="P318" s="211"/>
      <c r="Q318" s="211"/>
      <c r="R318" s="211"/>
      <c r="S318" s="211"/>
      <c r="T318" s="211"/>
      <c r="U318" s="211"/>
      <c r="V318" s="211"/>
    </row>
    <row r="319" spans="11:22" ht="15.75" customHeight="1" x14ac:dyDescent="0.2">
      <c r="K319" s="298"/>
      <c r="N319" s="211"/>
      <c r="O319" s="211"/>
      <c r="P319" s="211"/>
      <c r="Q319" s="211"/>
      <c r="R319" s="211"/>
      <c r="S319" s="211"/>
      <c r="T319" s="211"/>
      <c r="U319" s="211"/>
      <c r="V319" s="211"/>
    </row>
    <row r="320" spans="11:22" ht="15.75" customHeight="1" x14ac:dyDescent="0.2">
      <c r="K320" s="298"/>
      <c r="N320" s="211"/>
      <c r="O320" s="211"/>
      <c r="P320" s="211"/>
      <c r="Q320" s="211"/>
      <c r="R320" s="211"/>
      <c r="S320" s="211"/>
      <c r="T320" s="211"/>
      <c r="U320" s="211"/>
      <c r="V320" s="211"/>
    </row>
    <row r="321" spans="11:22" ht="15.75" customHeight="1" x14ac:dyDescent="0.2">
      <c r="K321" s="298"/>
      <c r="N321" s="211"/>
      <c r="O321" s="211"/>
      <c r="P321" s="211"/>
      <c r="Q321" s="211"/>
      <c r="R321" s="211"/>
      <c r="S321" s="211"/>
      <c r="T321" s="211"/>
      <c r="U321" s="211"/>
      <c r="V321" s="211"/>
    </row>
    <row r="322" spans="11:22" ht="15.75" customHeight="1" x14ac:dyDescent="0.2">
      <c r="K322" s="298"/>
      <c r="N322" s="211"/>
      <c r="O322" s="211"/>
      <c r="P322" s="211"/>
      <c r="Q322" s="211"/>
      <c r="R322" s="211"/>
      <c r="S322" s="211"/>
      <c r="T322" s="211"/>
      <c r="U322" s="211"/>
      <c r="V322" s="211"/>
    </row>
    <row r="323" spans="11:22" ht="15.75" customHeight="1" x14ac:dyDescent="0.2">
      <c r="K323" s="298"/>
      <c r="N323" s="211"/>
      <c r="O323" s="211"/>
      <c r="P323" s="211"/>
      <c r="Q323" s="211"/>
      <c r="R323" s="211"/>
      <c r="S323" s="211"/>
      <c r="T323" s="211"/>
      <c r="U323" s="211"/>
      <c r="V323" s="211"/>
    </row>
    <row r="324" spans="11:22" ht="15.75" customHeight="1" x14ac:dyDescent="0.2">
      <c r="K324" s="298"/>
      <c r="N324" s="211"/>
      <c r="O324" s="211"/>
      <c r="P324" s="211"/>
      <c r="Q324" s="211"/>
      <c r="R324" s="211"/>
      <c r="S324" s="211"/>
      <c r="T324" s="211"/>
      <c r="U324" s="211"/>
      <c r="V324" s="211"/>
    </row>
    <row r="325" spans="11:22" ht="15.75" customHeight="1" x14ac:dyDescent="0.2">
      <c r="K325" s="298"/>
      <c r="N325" s="211"/>
      <c r="O325" s="211"/>
      <c r="P325" s="211"/>
      <c r="Q325" s="211"/>
      <c r="R325" s="211"/>
      <c r="S325" s="211"/>
      <c r="T325" s="211"/>
      <c r="U325" s="211"/>
      <c r="V325" s="211"/>
    </row>
    <row r="326" spans="11:22" ht="15.75" customHeight="1" x14ac:dyDescent="0.2">
      <c r="K326" s="298"/>
      <c r="N326" s="211"/>
      <c r="O326" s="211"/>
      <c r="P326" s="211"/>
      <c r="Q326" s="211"/>
      <c r="R326" s="211"/>
      <c r="S326" s="211"/>
      <c r="T326" s="211"/>
      <c r="U326" s="211"/>
      <c r="V326" s="211"/>
    </row>
    <row r="327" spans="11:22" ht="15.75" customHeight="1" x14ac:dyDescent="0.2">
      <c r="K327" s="298"/>
      <c r="N327" s="211"/>
      <c r="O327" s="211"/>
      <c r="P327" s="211"/>
      <c r="Q327" s="211"/>
      <c r="R327" s="211"/>
      <c r="S327" s="211"/>
      <c r="T327" s="211"/>
      <c r="U327" s="211"/>
      <c r="V327" s="211"/>
    </row>
    <row r="328" spans="11:22" ht="15.75" customHeight="1" x14ac:dyDescent="0.2">
      <c r="K328" s="298"/>
      <c r="N328" s="211"/>
      <c r="O328" s="211"/>
      <c r="P328" s="211"/>
      <c r="Q328" s="211"/>
      <c r="R328" s="211"/>
      <c r="S328" s="211"/>
      <c r="T328" s="211"/>
      <c r="U328" s="211"/>
      <c r="V328" s="211"/>
    </row>
    <row r="329" spans="11:22" ht="15.75" customHeight="1" x14ac:dyDescent="0.2">
      <c r="K329" s="298"/>
      <c r="N329" s="211"/>
      <c r="O329" s="211"/>
      <c r="P329" s="211"/>
      <c r="Q329" s="211"/>
      <c r="R329" s="211"/>
      <c r="S329" s="211"/>
      <c r="T329" s="211"/>
      <c r="U329" s="211"/>
      <c r="V329" s="211"/>
    </row>
    <row r="330" spans="11:22" ht="15.75" customHeight="1" x14ac:dyDescent="0.2">
      <c r="K330" s="298"/>
      <c r="N330" s="211"/>
      <c r="O330" s="211"/>
      <c r="P330" s="211"/>
      <c r="Q330" s="211"/>
      <c r="R330" s="211"/>
      <c r="S330" s="211"/>
      <c r="T330" s="211"/>
      <c r="U330" s="211"/>
      <c r="V330" s="211"/>
    </row>
    <row r="331" spans="11:22" ht="15.75" customHeight="1" x14ac:dyDescent="0.2">
      <c r="K331" s="298"/>
      <c r="N331" s="211"/>
      <c r="O331" s="211"/>
      <c r="P331" s="211"/>
      <c r="Q331" s="211"/>
      <c r="R331" s="211"/>
      <c r="S331" s="211"/>
      <c r="T331" s="211"/>
      <c r="U331" s="211"/>
      <c r="V331" s="211"/>
    </row>
    <row r="332" spans="11:22" ht="15.75" customHeight="1" x14ac:dyDescent="0.2">
      <c r="K332" s="298"/>
      <c r="N332" s="211"/>
      <c r="O332" s="211"/>
      <c r="P332" s="211"/>
      <c r="Q332" s="211"/>
      <c r="R332" s="211"/>
      <c r="S332" s="211"/>
      <c r="T332" s="211"/>
      <c r="U332" s="211"/>
      <c r="V332" s="211"/>
    </row>
    <row r="333" spans="11:22" ht="15.75" customHeight="1" x14ac:dyDescent="0.2">
      <c r="K333" s="298"/>
      <c r="N333" s="211"/>
      <c r="O333" s="211"/>
      <c r="P333" s="211"/>
      <c r="Q333" s="211"/>
      <c r="R333" s="211"/>
      <c r="S333" s="211"/>
      <c r="T333" s="211"/>
      <c r="U333" s="211"/>
      <c r="V333" s="211"/>
    </row>
    <row r="334" spans="11:22" ht="15.75" customHeight="1" x14ac:dyDescent="0.2">
      <c r="K334" s="298"/>
      <c r="N334" s="211"/>
      <c r="O334" s="211"/>
      <c r="P334" s="211"/>
      <c r="Q334" s="211"/>
      <c r="R334" s="211"/>
      <c r="S334" s="211"/>
      <c r="T334" s="211"/>
      <c r="U334" s="211"/>
      <c r="V334" s="211"/>
    </row>
    <row r="335" spans="11:22" ht="15.75" customHeight="1" x14ac:dyDescent="0.2">
      <c r="K335" s="298"/>
      <c r="N335" s="211"/>
      <c r="O335" s="211"/>
      <c r="P335" s="211"/>
      <c r="Q335" s="211"/>
      <c r="R335" s="211"/>
      <c r="S335" s="211"/>
      <c r="T335" s="211"/>
      <c r="U335" s="211"/>
      <c r="V335" s="211"/>
    </row>
    <row r="336" spans="11:22" ht="15.75" customHeight="1" x14ac:dyDescent="0.2">
      <c r="K336" s="298"/>
      <c r="N336" s="211"/>
      <c r="O336" s="211"/>
      <c r="P336" s="211"/>
      <c r="Q336" s="211"/>
      <c r="R336" s="211"/>
      <c r="S336" s="211"/>
      <c r="T336" s="211"/>
      <c r="U336" s="211"/>
      <c r="V336" s="211"/>
    </row>
    <row r="337" spans="11:22" ht="15.75" customHeight="1" x14ac:dyDescent="0.2">
      <c r="K337" s="298"/>
      <c r="N337" s="211"/>
      <c r="O337" s="211"/>
      <c r="P337" s="211"/>
      <c r="Q337" s="211"/>
      <c r="R337" s="211"/>
      <c r="S337" s="211"/>
      <c r="T337" s="211"/>
      <c r="U337" s="211"/>
      <c r="V337" s="211"/>
    </row>
    <row r="338" spans="11:22" ht="15.75" customHeight="1" x14ac:dyDescent="0.2">
      <c r="K338" s="298"/>
      <c r="N338" s="211"/>
      <c r="O338" s="211"/>
      <c r="P338" s="211"/>
      <c r="Q338" s="211"/>
      <c r="R338" s="211"/>
      <c r="S338" s="211"/>
      <c r="T338" s="211"/>
      <c r="U338" s="211"/>
      <c r="V338" s="211"/>
    </row>
    <row r="339" spans="11:22" ht="15.75" customHeight="1" x14ac:dyDescent="0.2">
      <c r="K339" s="298"/>
      <c r="N339" s="211"/>
      <c r="O339" s="211"/>
      <c r="P339" s="211"/>
      <c r="Q339" s="211"/>
      <c r="R339" s="211"/>
      <c r="S339" s="211"/>
      <c r="T339" s="211"/>
      <c r="U339" s="211"/>
      <c r="V339" s="211"/>
    </row>
    <row r="340" spans="11:22" ht="15.75" customHeight="1" x14ac:dyDescent="0.2">
      <c r="K340" s="298"/>
      <c r="N340" s="211"/>
      <c r="O340" s="211"/>
      <c r="P340" s="211"/>
      <c r="Q340" s="211"/>
      <c r="R340" s="211"/>
      <c r="S340" s="211"/>
      <c r="T340" s="211"/>
      <c r="U340" s="211"/>
      <c r="V340" s="211"/>
    </row>
    <row r="341" spans="11:22" ht="15.75" customHeight="1" x14ac:dyDescent="0.2">
      <c r="K341" s="298"/>
      <c r="N341" s="211"/>
      <c r="O341" s="211"/>
      <c r="P341" s="211"/>
      <c r="Q341" s="211"/>
      <c r="R341" s="211"/>
      <c r="S341" s="211"/>
      <c r="T341" s="211"/>
      <c r="U341" s="211"/>
      <c r="V341" s="211"/>
    </row>
    <row r="342" spans="11:22" ht="15.75" customHeight="1" x14ac:dyDescent="0.2">
      <c r="K342" s="298"/>
      <c r="N342" s="211"/>
      <c r="O342" s="211"/>
      <c r="P342" s="211"/>
      <c r="Q342" s="211"/>
      <c r="R342" s="211"/>
      <c r="S342" s="211"/>
      <c r="T342" s="211"/>
      <c r="U342" s="211"/>
      <c r="V342" s="211"/>
    </row>
    <row r="343" spans="11:22" ht="15.75" customHeight="1" x14ac:dyDescent="0.2">
      <c r="K343" s="298"/>
      <c r="N343" s="211"/>
      <c r="O343" s="211"/>
      <c r="P343" s="211"/>
      <c r="Q343" s="211"/>
      <c r="R343" s="211"/>
      <c r="S343" s="211"/>
      <c r="T343" s="211"/>
      <c r="U343" s="211"/>
      <c r="V343" s="211"/>
    </row>
    <row r="344" spans="11:22" ht="15.75" customHeight="1" x14ac:dyDescent="0.2">
      <c r="K344" s="298"/>
      <c r="N344" s="211"/>
      <c r="O344" s="211"/>
      <c r="P344" s="211"/>
      <c r="Q344" s="211"/>
      <c r="R344" s="211"/>
      <c r="S344" s="211"/>
      <c r="T344" s="211"/>
      <c r="U344" s="211"/>
      <c r="V344" s="211"/>
    </row>
    <row r="345" spans="11:22" ht="15.75" customHeight="1" x14ac:dyDescent="0.2">
      <c r="K345" s="298"/>
      <c r="N345" s="211"/>
      <c r="O345" s="211"/>
      <c r="P345" s="211"/>
      <c r="Q345" s="211"/>
      <c r="R345" s="211"/>
      <c r="S345" s="211"/>
      <c r="T345" s="211"/>
      <c r="U345" s="211"/>
      <c r="V345" s="211"/>
    </row>
    <row r="346" spans="11:22" ht="15.75" customHeight="1" x14ac:dyDescent="0.2">
      <c r="K346" s="298"/>
      <c r="N346" s="211"/>
      <c r="O346" s="211"/>
      <c r="P346" s="211"/>
      <c r="Q346" s="211"/>
      <c r="R346" s="211"/>
      <c r="S346" s="211"/>
      <c r="T346" s="211"/>
      <c r="U346" s="211"/>
      <c r="V346" s="211"/>
    </row>
    <row r="347" spans="11:22" ht="15.75" customHeight="1" x14ac:dyDescent="0.2">
      <c r="K347" s="298"/>
      <c r="N347" s="211"/>
      <c r="O347" s="211"/>
      <c r="P347" s="211"/>
      <c r="Q347" s="211"/>
      <c r="R347" s="211"/>
      <c r="S347" s="211"/>
      <c r="T347" s="211"/>
      <c r="U347" s="211"/>
      <c r="V347" s="211"/>
    </row>
    <row r="348" spans="11:22" ht="15.75" customHeight="1" x14ac:dyDescent="0.2">
      <c r="K348" s="298"/>
      <c r="N348" s="211"/>
      <c r="O348" s="211"/>
      <c r="P348" s="211"/>
      <c r="Q348" s="211"/>
      <c r="R348" s="211"/>
      <c r="S348" s="211"/>
      <c r="T348" s="211"/>
      <c r="U348" s="211"/>
      <c r="V348" s="211"/>
    </row>
    <row r="349" spans="11:22" ht="15.75" customHeight="1" x14ac:dyDescent="0.2">
      <c r="K349" s="298"/>
      <c r="N349" s="211"/>
      <c r="O349" s="211"/>
      <c r="P349" s="211"/>
      <c r="Q349" s="211"/>
      <c r="R349" s="211"/>
      <c r="S349" s="211"/>
      <c r="T349" s="211"/>
      <c r="U349" s="211"/>
      <c r="V349" s="211"/>
    </row>
    <row r="350" spans="11:22" ht="15.75" customHeight="1" x14ac:dyDescent="0.2">
      <c r="K350" s="298"/>
      <c r="N350" s="211"/>
      <c r="O350" s="211"/>
      <c r="P350" s="211"/>
      <c r="Q350" s="211"/>
      <c r="R350" s="211"/>
      <c r="S350" s="211"/>
      <c r="T350" s="211"/>
      <c r="U350" s="211"/>
      <c r="V350" s="211"/>
    </row>
    <row r="351" spans="11:22" ht="15.75" customHeight="1" x14ac:dyDescent="0.2">
      <c r="K351" s="298"/>
      <c r="N351" s="211"/>
      <c r="O351" s="211"/>
      <c r="P351" s="211"/>
      <c r="Q351" s="211"/>
      <c r="R351" s="211"/>
      <c r="S351" s="211"/>
      <c r="T351" s="211"/>
      <c r="U351" s="211"/>
      <c r="V351" s="211"/>
    </row>
    <row r="352" spans="11:22" ht="15.75" customHeight="1" x14ac:dyDescent="0.2">
      <c r="K352" s="298"/>
      <c r="N352" s="211"/>
      <c r="O352" s="211"/>
      <c r="P352" s="211"/>
      <c r="Q352" s="211"/>
      <c r="R352" s="211"/>
      <c r="S352" s="211"/>
      <c r="T352" s="211"/>
      <c r="U352" s="211"/>
      <c r="V352" s="211"/>
    </row>
    <row r="353" spans="11:22" ht="15.75" customHeight="1" x14ac:dyDescent="0.2">
      <c r="K353" s="298"/>
      <c r="N353" s="211"/>
      <c r="O353" s="211"/>
      <c r="P353" s="211"/>
      <c r="Q353" s="211"/>
      <c r="R353" s="211"/>
      <c r="S353" s="211"/>
      <c r="T353" s="211"/>
      <c r="U353" s="211"/>
      <c r="V353" s="211"/>
    </row>
    <row r="354" spans="11:22" ht="15.75" customHeight="1" x14ac:dyDescent="0.2">
      <c r="K354" s="298"/>
      <c r="N354" s="211"/>
      <c r="O354" s="211"/>
      <c r="P354" s="211"/>
      <c r="Q354" s="211"/>
      <c r="R354" s="211"/>
      <c r="S354" s="211"/>
      <c r="T354" s="211"/>
      <c r="U354" s="211"/>
      <c r="V354" s="211"/>
    </row>
    <row r="355" spans="11:22" ht="15.75" customHeight="1" x14ac:dyDescent="0.2">
      <c r="K355" s="298"/>
      <c r="N355" s="211"/>
      <c r="O355" s="211"/>
      <c r="P355" s="211"/>
      <c r="Q355" s="211"/>
      <c r="R355" s="211"/>
      <c r="S355" s="211"/>
      <c r="T355" s="211"/>
      <c r="U355" s="211"/>
      <c r="V355" s="211"/>
    </row>
    <row r="356" spans="11:22" ht="15.75" customHeight="1" x14ac:dyDescent="0.2">
      <c r="K356" s="298"/>
      <c r="N356" s="211"/>
      <c r="O356" s="211"/>
      <c r="P356" s="211"/>
      <c r="Q356" s="211"/>
      <c r="R356" s="211"/>
      <c r="S356" s="211"/>
      <c r="T356" s="211"/>
      <c r="U356" s="211"/>
      <c r="V356" s="211"/>
    </row>
    <row r="357" spans="11:22" ht="15.75" customHeight="1" x14ac:dyDescent="0.2">
      <c r="K357" s="298"/>
      <c r="N357" s="211"/>
      <c r="O357" s="211"/>
      <c r="P357" s="211"/>
      <c r="Q357" s="211"/>
      <c r="R357" s="211"/>
      <c r="S357" s="211"/>
      <c r="T357" s="211"/>
      <c r="U357" s="211"/>
      <c r="V357" s="211"/>
    </row>
    <row r="358" spans="11:22" ht="15.75" customHeight="1" x14ac:dyDescent="0.2">
      <c r="K358" s="298"/>
      <c r="N358" s="211"/>
      <c r="O358" s="211"/>
      <c r="P358" s="211"/>
      <c r="Q358" s="211"/>
      <c r="R358" s="211"/>
      <c r="S358" s="211"/>
      <c r="T358" s="211"/>
      <c r="U358" s="211"/>
      <c r="V358" s="211"/>
    </row>
    <row r="359" spans="11:22" ht="15.75" customHeight="1" x14ac:dyDescent="0.2">
      <c r="K359" s="298"/>
      <c r="N359" s="211"/>
      <c r="O359" s="211"/>
      <c r="P359" s="211"/>
      <c r="Q359" s="211"/>
      <c r="R359" s="211"/>
      <c r="S359" s="211"/>
      <c r="T359" s="211"/>
      <c r="U359" s="211"/>
      <c r="V359" s="211"/>
    </row>
    <row r="360" spans="11:22" ht="15.75" customHeight="1" x14ac:dyDescent="0.2">
      <c r="K360" s="298"/>
      <c r="N360" s="211"/>
      <c r="O360" s="211"/>
      <c r="P360" s="211"/>
      <c r="Q360" s="211"/>
      <c r="R360" s="211"/>
      <c r="S360" s="211"/>
      <c r="T360" s="211"/>
      <c r="U360" s="211"/>
      <c r="V360" s="211"/>
    </row>
    <row r="361" spans="11:22" ht="15.75" customHeight="1" x14ac:dyDescent="0.2">
      <c r="K361" s="298"/>
      <c r="N361" s="211"/>
      <c r="O361" s="211"/>
      <c r="P361" s="211"/>
      <c r="Q361" s="211"/>
      <c r="R361" s="211"/>
      <c r="S361" s="211"/>
      <c r="T361" s="211"/>
      <c r="U361" s="211"/>
      <c r="V361" s="211"/>
    </row>
    <row r="362" spans="11:22" ht="15.75" customHeight="1" x14ac:dyDescent="0.2">
      <c r="K362" s="298"/>
      <c r="N362" s="211"/>
      <c r="O362" s="211"/>
      <c r="P362" s="211"/>
      <c r="Q362" s="211"/>
      <c r="R362" s="211"/>
      <c r="S362" s="211"/>
      <c r="T362" s="211"/>
      <c r="U362" s="211"/>
      <c r="V362" s="211"/>
    </row>
    <row r="363" spans="11:22" ht="15.75" customHeight="1" x14ac:dyDescent="0.2">
      <c r="K363" s="298"/>
      <c r="N363" s="211"/>
      <c r="O363" s="211"/>
      <c r="P363" s="211"/>
      <c r="Q363" s="211"/>
      <c r="R363" s="211"/>
      <c r="S363" s="211"/>
      <c r="T363" s="211"/>
      <c r="U363" s="211"/>
      <c r="V363" s="211"/>
    </row>
    <row r="364" spans="11:22" ht="15.75" customHeight="1" x14ac:dyDescent="0.2">
      <c r="K364" s="298"/>
      <c r="N364" s="211"/>
      <c r="O364" s="211"/>
      <c r="P364" s="211"/>
      <c r="Q364" s="211"/>
      <c r="R364" s="211"/>
      <c r="S364" s="211"/>
      <c r="T364" s="211"/>
      <c r="U364" s="211"/>
      <c r="V364" s="211"/>
    </row>
    <row r="365" spans="11:22" ht="15.75" customHeight="1" x14ac:dyDescent="0.2">
      <c r="K365" s="298"/>
      <c r="N365" s="211"/>
      <c r="O365" s="211"/>
      <c r="P365" s="211"/>
      <c r="Q365" s="211"/>
      <c r="R365" s="211"/>
      <c r="S365" s="211"/>
      <c r="T365" s="211"/>
      <c r="U365" s="211"/>
      <c r="V365" s="211"/>
    </row>
    <row r="366" spans="11:22" ht="15.75" customHeight="1" x14ac:dyDescent="0.2">
      <c r="K366" s="298"/>
      <c r="N366" s="211"/>
      <c r="O366" s="211"/>
      <c r="P366" s="211"/>
      <c r="Q366" s="211"/>
      <c r="R366" s="211"/>
      <c r="S366" s="211"/>
      <c r="T366" s="211"/>
      <c r="U366" s="211"/>
      <c r="V366" s="211"/>
    </row>
    <row r="367" spans="11:22" ht="15.75" customHeight="1" x14ac:dyDescent="0.2">
      <c r="K367" s="298"/>
      <c r="N367" s="211"/>
      <c r="O367" s="211"/>
      <c r="P367" s="211"/>
      <c r="Q367" s="211"/>
      <c r="R367" s="211"/>
      <c r="S367" s="211"/>
      <c r="T367" s="211"/>
      <c r="U367" s="211"/>
      <c r="V367" s="211"/>
    </row>
    <row r="368" spans="11:22" ht="15.75" customHeight="1" x14ac:dyDescent="0.2">
      <c r="K368" s="298"/>
      <c r="N368" s="211"/>
      <c r="O368" s="211"/>
      <c r="P368" s="211"/>
      <c r="Q368" s="211"/>
      <c r="R368" s="211"/>
      <c r="S368" s="211"/>
      <c r="T368" s="211"/>
      <c r="U368" s="211"/>
      <c r="V368" s="211"/>
    </row>
    <row r="369" spans="11:22" ht="15.75" customHeight="1" x14ac:dyDescent="0.2">
      <c r="K369" s="298"/>
      <c r="N369" s="211"/>
      <c r="O369" s="211"/>
      <c r="P369" s="211"/>
      <c r="Q369" s="211"/>
      <c r="R369" s="211"/>
      <c r="S369" s="211"/>
      <c r="T369" s="211"/>
      <c r="U369" s="211"/>
      <c r="V369" s="211"/>
    </row>
    <row r="370" spans="11:22" ht="15.75" customHeight="1" x14ac:dyDescent="0.2">
      <c r="K370" s="298"/>
      <c r="N370" s="211"/>
      <c r="O370" s="211"/>
      <c r="P370" s="211"/>
      <c r="Q370" s="211"/>
      <c r="R370" s="211"/>
      <c r="S370" s="211"/>
      <c r="T370" s="211"/>
      <c r="U370" s="211"/>
      <c r="V370" s="211"/>
    </row>
    <row r="371" spans="11:22" ht="15.75" customHeight="1" x14ac:dyDescent="0.2">
      <c r="K371" s="298"/>
      <c r="N371" s="211"/>
      <c r="O371" s="211"/>
      <c r="P371" s="211"/>
      <c r="Q371" s="211"/>
      <c r="R371" s="211"/>
      <c r="S371" s="211"/>
      <c r="T371" s="211"/>
      <c r="U371" s="211"/>
      <c r="V371" s="211"/>
    </row>
    <row r="372" spans="11:22" ht="15.75" customHeight="1" x14ac:dyDescent="0.2">
      <c r="K372" s="298"/>
      <c r="N372" s="211"/>
      <c r="O372" s="211"/>
      <c r="P372" s="211"/>
      <c r="Q372" s="211"/>
      <c r="R372" s="211"/>
      <c r="S372" s="211"/>
      <c r="T372" s="211"/>
      <c r="U372" s="211"/>
      <c r="V372" s="211"/>
    </row>
    <row r="373" spans="11:22" ht="15.75" customHeight="1" x14ac:dyDescent="0.2">
      <c r="K373" s="298"/>
      <c r="N373" s="211"/>
      <c r="O373" s="211"/>
      <c r="P373" s="211"/>
      <c r="Q373" s="211"/>
      <c r="R373" s="211"/>
      <c r="S373" s="211"/>
      <c r="T373" s="211"/>
      <c r="U373" s="211"/>
      <c r="V373" s="211"/>
    </row>
    <row r="374" spans="11:22" ht="15.75" customHeight="1" x14ac:dyDescent="0.2">
      <c r="K374" s="298"/>
      <c r="N374" s="211"/>
      <c r="O374" s="211"/>
      <c r="P374" s="211"/>
      <c r="Q374" s="211"/>
      <c r="R374" s="211"/>
      <c r="S374" s="211"/>
      <c r="T374" s="211"/>
      <c r="U374" s="211"/>
      <c r="V374" s="211"/>
    </row>
    <row r="375" spans="11:22" ht="15.75" customHeight="1" x14ac:dyDescent="0.2">
      <c r="K375" s="298"/>
      <c r="N375" s="211"/>
      <c r="O375" s="211"/>
      <c r="P375" s="211"/>
      <c r="Q375" s="211"/>
      <c r="R375" s="211"/>
      <c r="S375" s="211"/>
      <c r="T375" s="211"/>
      <c r="U375" s="211"/>
      <c r="V375" s="211"/>
    </row>
    <row r="376" spans="11:22" ht="15.75" customHeight="1" x14ac:dyDescent="0.2">
      <c r="K376" s="298"/>
      <c r="N376" s="211"/>
      <c r="O376" s="211"/>
      <c r="P376" s="211"/>
      <c r="Q376" s="211"/>
      <c r="R376" s="211"/>
      <c r="S376" s="211"/>
      <c r="T376" s="211"/>
      <c r="U376" s="211"/>
      <c r="V376" s="211"/>
    </row>
    <row r="377" spans="11:22" ht="15.75" customHeight="1" x14ac:dyDescent="0.2">
      <c r="K377" s="298"/>
      <c r="N377" s="211"/>
      <c r="O377" s="211"/>
      <c r="P377" s="211"/>
      <c r="Q377" s="211"/>
      <c r="R377" s="211"/>
      <c r="S377" s="211"/>
      <c r="T377" s="211"/>
      <c r="U377" s="211"/>
      <c r="V377" s="211"/>
    </row>
    <row r="378" spans="11:22" ht="15.75" customHeight="1" x14ac:dyDescent="0.2">
      <c r="K378" s="298"/>
      <c r="N378" s="211"/>
      <c r="O378" s="211"/>
      <c r="P378" s="211"/>
      <c r="Q378" s="211"/>
      <c r="R378" s="211"/>
      <c r="S378" s="211"/>
      <c r="T378" s="211"/>
      <c r="U378" s="211"/>
      <c r="V378" s="211"/>
    </row>
    <row r="379" spans="11:22" ht="15.75" customHeight="1" x14ac:dyDescent="0.2">
      <c r="K379" s="298"/>
      <c r="N379" s="211"/>
      <c r="O379" s="211"/>
      <c r="P379" s="211"/>
      <c r="Q379" s="211"/>
      <c r="R379" s="211"/>
      <c r="S379" s="211"/>
      <c r="T379" s="211"/>
      <c r="U379" s="211"/>
      <c r="V379" s="211"/>
    </row>
    <row r="380" spans="11:22" ht="15.75" customHeight="1" x14ac:dyDescent="0.2">
      <c r="K380" s="298"/>
      <c r="N380" s="211"/>
      <c r="O380" s="211"/>
      <c r="P380" s="211"/>
      <c r="Q380" s="211"/>
      <c r="R380" s="211"/>
      <c r="S380" s="211"/>
      <c r="T380" s="211"/>
      <c r="U380" s="211"/>
      <c r="V380" s="211"/>
    </row>
    <row r="381" spans="11:22" ht="15.75" customHeight="1" x14ac:dyDescent="0.2">
      <c r="K381" s="298"/>
      <c r="N381" s="211"/>
      <c r="O381" s="211"/>
      <c r="P381" s="211"/>
      <c r="Q381" s="211"/>
      <c r="R381" s="211"/>
      <c r="S381" s="211"/>
      <c r="T381" s="211"/>
      <c r="U381" s="211"/>
      <c r="V381" s="211"/>
    </row>
    <row r="382" spans="11:22" ht="15.75" customHeight="1" x14ac:dyDescent="0.2">
      <c r="K382" s="298"/>
      <c r="N382" s="211"/>
      <c r="O382" s="211"/>
      <c r="P382" s="211"/>
      <c r="Q382" s="211"/>
      <c r="R382" s="211"/>
      <c r="S382" s="211"/>
      <c r="T382" s="211"/>
      <c r="U382" s="211"/>
      <c r="V382" s="211"/>
    </row>
    <row r="383" spans="11:22" ht="15.75" customHeight="1" x14ac:dyDescent="0.2">
      <c r="K383" s="298"/>
      <c r="N383" s="211"/>
      <c r="O383" s="211"/>
      <c r="P383" s="211"/>
      <c r="Q383" s="211"/>
      <c r="R383" s="211"/>
      <c r="S383" s="211"/>
      <c r="T383" s="211"/>
      <c r="U383" s="211"/>
      <c r="V383" s="211"/>
    </row>
    <row r="384" spans="11:22" ht="15.75" customHeight="1" x14ac:dyDescent="0.2">
      <c r="K384" s="298"/>
      <c r="N384" s="211"/>
      <c r="O384" s="211"/>
      <c r="P384" s="211"/>
      <c r="Q384" s="211"/>
      <c r="R384" s="211"/>
      <c r="S384" s="211"/>
      <c r="T384" s="211"/>
      <c r="U384" s="211"/>
      <c r="V384" s="211"/>
    </row>
    <row r="385" spans="11:22" ht="15.75" customHeight="1" x14ac:dyDescent="0.2">
      <c r="K385" s="298"/>
      <c r="N385" s="211"/>
      <c r="O385" s="211"/>
      <c r="P385" s="211"/>
      <c r="Q385" s="211"/>
      <c r="R385" s="211"/>
      <c r="S385" s="211"/>
      <c r="T385" s="211"/>
      <c r="U385" s="211"/>
      <c r="V385" s="211"/>
    </row>
    <row r="386" spans="11:22" ht="15.75" customHeight="1" x14ac:dyDescent="0.2">
      <c r="K386" s="298"/>
      <c r="N386" s="211"/>
      <c r="O386" s="211"/>
      <c r="P386" s="211"/>
      <c r="Q386" s="211"/>
      <c r="R386" s="211"/>
      <c r="S386" s="211"/>
      <c r="T386" s="211"/>
      <c r="U386" s="211"/>
      <c r="V386" s="211"/>
    </row>
    <row r="387" spans="11:22" ht="15.75" customHeight="1" x14ac:dyDescent="0.2">
      <c r="K387" s="298"/>
      <c r="N387" s="211"/>
      <c r="O387" s="211"/>
      <c r="P387" s="211"/>
      <c r="Q387" s="211"/>
      <c r="R387" s="211"/>
      <c r="S387" s="211"/>
      <c r="T387" s="211"/>
      <c r="U387" s="211"/>
      <c r="V387" s="211"/>
    </row>
    <row r="388" spans="11:22" ht="15.75" customHeight="1" x14ac:dyDescent="0.2">
      <c r="K388" s="298"/>
      <c r="N388" s="211"/>
      <c r="O388" s="211"/>
      <c r="P388" s="211"/>
      <c r="Q388" s="211"/>
      <c r="R388" s="211"/>
      <c r="S388" s="211"/>
      <c r="T388" s="211"/>
      <c r="U388" s="211"/>
      <c r="V388" s="211"/>
    </row>
    <row r="389" spans="11:22" ht="15.75" customHeight="1" x14ac:dyDescent="0.2">
      <c r="K389" s="298"/>
      <c r="N389" s="211"/>
      <c r="O389" s="211"/>
      <c r="P389" s="211"/>
      <c r="Q389" s="211"/>
      <c r="R389" s="211"/>
      <c r="S389" s="211"/>
      <c r="T389" s="211"/>
      <c r="U389" s="211"/>
      <c r="V389" s="211"/>
    </row>
    <row r="390" spans="11:22" ht="15.75" customHeight="1" x14ac:dyDescent="0.2">
      <c r="K390" s="298"/>
      <c r="N390" s="211"/>
      <c r="O390" s="211"/>
      <c r="P390" s="211"/>
      <c r="Q390" s="211"/>
      <c r="R390" s="211"/>
      <c r="S390" s="211"/>
      <c r="T390" s="211"/>
      <c r="U390" s="211"/>
      <c r="V390" s="211"/>
    </row>
    <row r="391" spans="11:22" ht="15.75" customHeight="1" x14ac:dyDescent="0.2">
      <c r="K391" s="298"/>
      <c r="N391" s="211"/>
      <c r="O391" s="211"/>
      <c r="P391" s="211"/>
      <c r="Q391" s="211"/>
      <c r="R391" s="211"/>
      <c r="S391" s="211"/>
      <c r="T391" s="211"/>
      <c r="U391" s="211"/>
      <c r="V391" s="211"/>
    </row>
    <row r="392" spans="11:22" ht="15.75" customHeight="1" x14ac:dyDescent="0.2">
      <c r="K392" s="298"/>
      <c r="N392" s="211"/>
      <c r="O392" s="211"/>
      <c r="P392" s="211"/>
      <c r="Q392" s="211"/>
      <c r="R392" s="211"/>
      <c r="S392" s="211"/>
      <c r="T392" s="211"/>
      <c r="U392" s="211"/>
      <c r="V392" s="211"/>
    </row>
    <row r="393" spans="11:22" ht="15.75" customHeight="1" x14ac:dyDescent="0.2">
      <c r="K393" s="298"/>
      <c r="N393" s="211"/>
      <c r="O393" s="211"/>
      <c r="P393" s="211"/>
      <c r="Q393" s="211"/>
      <c r="R393" s="211"/>
      <c r="S393" s="211"/>
      <c r="T393" s="211"/>
      <c r="U393" s="211"/>
      <c r="V393" s="211"/>
    </row>
    <row r="394" spans="11:22" ht="15.75" customHeight="1" x14ac:dyDescent="0.2">
      <c r="K394" s="298"/>
      <c r="N394" s="211"/>
      <c r="O394" s="211"/>
      <c r="P394" s="211"/>
      <c r="Q394" s="211"/>
      <c r="R394" s="211"/>
      <c r="S394" s="211"/>
      <c r="T394" s="211"/>
      <c r="U394" s="211"/>
      <c r="V394" s="211"/>
    </row>
    <row r="395" spans="11:22" ht="15.75" customHeight="1" x14ac:dyDescent="0.2">
      <c r="K395" s="298"/>
      <c r="N395" s="211"/>
      <c r="O395" s="211"/>
      <c r="P395" s="211"/>
      <c r="Q395" s="211"/>
      <c r="R395" s="211"/>
      <c r="S395" s="211"/>
      <c r="T395" s="211"/>
      <c r="U395" s="211"/>
      <c r="V395" s="211"/>
    </row>
    <row r="396" spans="11:22" ht="15.75" customHeight="1" x14ac:dyDescent="0.2">
      <c r="K396" s="298"/>
      <c r="N396" s="211"/>
      <c r="O396" s="211"/>
      <c r="P396" s="211"/>
      <c r="Q396" s="211"/>
      <c r="R396" s="211"/>
      <c r="S396" s="211"/>
      <c r="T396" s="211"/>
      <c r="U396" s="211"/>
      <c r="V396" s="211"/>
    </row>
    <row r="397" spans="11:22" ht="15.75" customHeight="1" x14ac:dyDescent="0.2">
      <c r="K397" s="298"/>
      <c r="N397" s="211"/>
      <c r="O397" s="211"/>
      <c r="P397" s="211"/>
      <c r="Q397" s="211"/>
      <c r="R397" s="211"/>
      <c r="S397" s="211"/>
      <c r="T397" s="211"/>
      <c r="U397" s="211"/>
      <c r="V397" s="211"/>
    </row>
    <row r="398" spans="11:22" ht="15.75" customHeight="1" x14ac:dyDescent="0.2">
      <c r="K398" s="298"/>
      <c r="N398" s="211"/>
      <c r="O398" s="211"/>
      <c r="P398" s="211"/>
      <c r="Q398" s="211"/>
      <c r="R398" s="211"/>
      <c r="S398" s="211"/>
      <c r="T398" s="211"/>
      <c r="U398" s="211"/>
      <c r="V398" s="211"/>
    </row>
    <row r="399" spans="11:22" ht="15.75" customHeight="1" x14ac:dyDescent="0.2">
      <c r="K399" s="298"/>
      <c r="N399" s="211"/>
      <c r="O399" s="211"/>
      <c r="P399" s="211"/>
      <c r="Q399" s="211"/>
      <c r="R399" s="211"/>
      <c r="S399" s="211"/>
      <c r="T399" s="211"/>
      <c r="U399" s="211"/>
      <c r="V399" s="211"/>
    </row>
    <row r="400" spans="11:22" ht="15.75" customHeight="1" x14ac:dyDescent="0.2">
      <c r="K400" s="298"/>
      <c r="N400" s="211"/>
      <c r="O400" s="211"/>
      <c r="P400" s="211"/>
      <c r="Q400" s="211"/>
      <c r="R400" s="211"/>
      <c r="S400" s="211"/>
      <c r="T400" s="211"/>
      <c r="U400" s="211"/>
      <c r="V400" s="211"/>
    </row>
    <row r="401" spans="11:22" ht="15.75" customHeight="1" x14ac:dyDescent="0.2">
      <c r="K401" s="298"/>
      <c r="N401" s="211"/>
      <c r="O401" s="211"/>
      <c r="P401" s="211"/>
      <c r="Q401" s="211"/>
      <c r="R401" s="211"/>
      <c r="S401" s="211"/>
      <c r="T401" s="211"/>
      <c r="U401" s="211"/>
      <c r="V401" s="211"/>
    </row>
    <row r="402" spans="11:22" ht="15.75" customHeight="1" x14ac:dyDescent="0.2">
      <c r="K402" s="298"/>
      <c r="N402" s="211"/>
      <c r="O402" s="211"/>
      <c r="P402" s="211"/>
      <c r="Q402" s="211"/>
      <c r="R402" s="211"/>
      <c r="S402" s="211"/>
      <c r="T402" s="211"/>
      <c r="U402" s="211"/>
      <c r="V402" s="211"/>
    </row>
    <row r="403" spans="11:22" ht="15.75" customHeight="1" x14ac:dyDescent="0.2">
      <c r="K403" s="298"/>
      <c r="N403" s="211"/>
      <c r="O403" s="211"/>
      <c r="P403" s="211"/>
      <c r="Q403" s="211"/>
      <c r="R403" s="211"/>
      <c r="S403" s="211"/>
      <c r="T403" s="211"/>
      <c r="U403" s="211"/>
      <c r="V403" s="211"/>
    </row>
    <row r="404" spans="11:22" ht="15.75" customHeight="1" x14ac:dyDescent="0.2">
      <c r="K404" s="298"/>
      <c r="N404" s="211"/>
      <c r="O404" s="211"/>
      <c r="P404" s="211"/>
      <c r="Q404" s="211"/>
      <c r="R404" s="211"/>
      <c r="S404" s="211"/>
      <c r="T404" s="211"/>
      <c r="U404" s="211"/>
      <c r="V404" s="211"/>
    </row>
    <row r="405" spans="11:22" ht="15.75" customHeight="1" x14ac:dyDescent="0.2">
      <c r="K405" s="298"/>
      <c r="N405" s="211"/>
      <c r="O405" s="211"/>
      <c r="P405" s="211"/>
      <c r="Q405" s="211"/>
      <c r="R405" s="211"/>
      <c r="S405" s="211"/>
      <c r="T405" s="211"/>
      <c r="U405" s="211"/>
      <c r="V405" s="211"/>
    </row>
    <row r="406" spans="11:22" ht="15.75" customHeight="1" x14ac:dyDescent="0.2">
      <c r="K406" s="298"/>
      <c r="N406" s="211"/>
      <c r="O406" s="211"/>
      <c r="P406" s="211"/>
      <c r="Q406" s="211"/>
      <c r="R406" s="211"/>
      <c r="S406" s="211"/>
      <c r="T406" s="211"/>
      <c r="U406" s="211"/>
      <c r="V406" s="211"/>
    </row>
    <row r="407" spans="11:22" ht="15.75" customHeight="1" x14ac:dyDescent="0.2">
      <c r="K407" s="298"/>
      <c r="N407" s="211"/>
      <c r="O407" s="211"/>
      <c r="P407" s="211"/>
      <c r="Q407" s="211"/>
      <c r="R407" s="211"/>
      <c r="S407" s="211"/>
      <c r="T407" s="211"/>
      <c r="U407" s="211"/>
      <c r="V407" s="211"/>
    </row>
    <row r="408" spans="11:22" ht="15.75" customHeight="1" x14ac:dyDescent="0.2">
      <c r="K408" s="298"/>
      <c r="N408" s="211"/>
      <c r="O408" s="211"/>
      <c r="P408" s="211"/>
      <c r="Q408" s="211"/>
      <c r="R408" s="211"/>
      <c r="S408" s="211"/>
      <c r="T408" s="211"/>
      <c r="U408" s="211"/>
      <c r="V408" s="211"/>
    </row>
    <row r="409" spans="11:22" ht="15.75" customHeight="1" x14ac:dyDescent="0.2">
      <c r="K409" s="298"/>
      <c r="N409" s="211"/>
      <c r="O409" s="211"/>
      <c r="P409" s="211"/>
      <c r="Q409" s="211"/>
      <c r="R409" s="211"/>
      <c r="S409" s="211"/>
      <c r="T409" s="211"/>
      <c r="U409" s="211"/>
      <c r="V409" s="211"/>
    </row>
    <row r="410" spans="11:22" ht="15.75" customHeight="1" x14ac:dyDescent="0.2">
      <c r="K410" s="298"/>
      <c r="N410" s="211"/>
      <c r="O410" s="211"/>
      <c r="P410" s="211"/>
      <c r="Q410" s="211"/>
      <c r="R410" s="211"/>
      <c r="S410" s="211"/>
      <c r="T410" s="211"/>
      <c r="U410" s="211"/>
      <c r="V410" s="211"/>
    </row>
    <row r="411" spans="11:22" ht="15.75" customHeight="1" x14ac:dyDescent="0.2">
      <c r="K411" s="298"/>
      <c r="N411" s="211"/>
      <c r="O411" s="211"/>
      <c r="P411" s="211"/>
      <c r="Q411" s="211"/>
      <c r="R411" s="211"/>
      <c r="S411" s="211"/>
      <c r="T411" s="211"/>
      <c r="U411" s="211"/>
      <c r="V411" s="211"/>
    </row>
    <row r="412" spans="11:22" ht="15.75" customHeight="1" x14ac:dyDescent="0.2">
      <c r="K412" s="298"/>
      <c r="N412" s="211"/>
      <c r="O412" s="211"/>
      <c r="P412" s="211"/>
      <c r="Q412" s="211"/>
      <c r="R412" s="211"/>
      <c r="S412" s="211"/>
      <c r="T412" s="211"/>
      <c r="U412" s="211"/>
      <c r="V412" s="211"/>
    </row>
    <row r="413" spans="11:22" ht="15.75" customHeight="1" x14ac:dyDescent="0.2">
      <c r="K413" s="298"/>
      <c r="N413" s="211"/>
      <c r="O413" s="211"/>
      <c r="P413" s="211"/>
      <c r="Q413" s="211"/>
      <c r="R413" s="211"/>
      <c r="S413" s="211"/>
      <c r="T413" s="211"/>
      <c r="U413" s="211"/>
      <c r="V413" s="211"/>
    </row>
    <row r="414" spans="11:22" ht="15.75" customHeight="1" x14ac:dyDescent="0.2">
      <c r="K414" s="298"/>
      <c r="N414" s="211"/>
      <c r="O414" s="211"/>
      <c r="P414" s="211"/>
      <c r="Q414" s="211"/>
      <c r="R414" s="211"/>
      <c r="S414" s="211"/>
      <c r="T414" s="211"/>
      <c r="U414" s="211"/>
      <c r="V414" s="211"/>
    </row>
    <row r="415" spans="11:22" ht="15.75" customHeight="1" x14ac:dyDescent="0.2">
      <c r="K415" s="298"/>
      <c r="N415" s="211"/>
      <c r="O415" s="211"/>
      <c r="P415" s="211"/>
      <c r="Q415" s="211"/>
      <c r="R415" s="211"/>
      <c r="S415" s="211"/>
      <c r="T415" s="211"/>
      <c r="U415" s="211"/>
      <c r="V415" s="211"/>
    </row>
    <row r="416" spans="11:22" ht="15.75" customHeight="1" x14ac:dyDescent="0.2">
      <c r="K416" s="298"/>
      <c r="N416" s="211"/>
      <c r="O416" s="211"/>
      <c r="P416" s="211"/>
      <c r="Q416" s="211"/>
      <c r="R416" s="211"/>
      <c r="S416" s="211"/>
      <c r="T416" s="211"/>
      <c r="U416" s="211"/>
      <c r="V416" s="211"/>
    </row>
    <row r="417" spans="11:22" ht="15.75" customHeight="1" x14ac:dyDescent="0.2">
      <c r="K417" s="298"/>
      <c r="N417" s="211"/>
      <c r="O417" s="211"/>
      <c r="P417" s="211"/>
      <c r="Q417" s="211"/>
      <c r="R417" s="211"/>
      <c r="S417" s="211"/>
      <c r="T417" s="211"/>
      <c r="U417" s="211"/>
      <c r="V417" s="211"/>
    </row>
    <row r="418" spans="11:22" ht="15.75" customHeight="1" x14ac:dyDescent="0.2">
      <c r="K418" s="298"/>
      <c r="N418" s="211"/>
      <c r="O418" s="211"/>
      <c r="P418" s="211"/>
      <c r="Q418" s="211"/>
      <c r="R418" s="211"/>
      <c r="S418" s="211"/>
      <c r="T418" s="211"/>
      <c r="U418" s="211"/>
      <c r="V418" s="211"/>
    </row>
    <row r="419" spans="11:22" ht="15.75" customHeight="1" x14ac:dyDescent="0.2">
      <c r="K419" s="298"/>
      <c r="N419" s="211"/>
      <c r="O419" s="211"/>
      <c r="P419" s="211"/>
      <c r="Q419" s="211"/>
      <c r="R419" s="211"/>
      <c r="S419" s="211"/>
      <c r="T419" s="211"/>
      <c r="U419" s="211"/>
      <c r="V419" s="211"/>
    </row>
    <row r="420" spans="11:22" ht="15.75" customHeight="1" x14ac:dyDescent="0.2">
      <c r="K420" s="298"/>
      <c r="N420" s="211"/>
      <c r="O420" s="211"/>
      <c r="P420" s="211"/>
      <c r="Q420" s="211"/>
      <c r="R420" s="211"/>
      <c r="S420" s="211"/>
      <c r="T420" s="211"/>
      <c r="U420" s="211"/>
      <c r="V420" s="211"/>
    </row>
    <row r="421" spans="11:22" ht="15.75" customHeight="1" x14ac:dyDescent="0.2">
      <c r="K421" s="298"/>
      <c r="N421" s="211"/>
      <c r="O421" s="211"/>
      <c r="P421" s="211"/>
      <c r="Q421" s="211"/>
      <c r="R421" s="211"/>
      <c r="S421" s="211"/>
      <c r="T421" s="211"/>
      <c r="U421" s="211"/>
      <c r="V421" s="211"/>
    </row>
    <row r="422" spans="11:22" ht="15.75" customHeight="1" x14ac:dyDescent="0.2">
      <c r="K422" s="298"/>
      <c r="N422" s="211"/>
      <c r="O422" s="211"/>
      <c r="P422" s="211"/>
      <c r="Q422" s="211"/>
      <c r="R422" s="211"/>
      <c r="S422" s="211"/>
      <c r="T422" s="211"/>
      <c r="U422" s="211"/>
      <c r="V422" s="211"/>
    </row>
    <row r="423" spans="11:22" ht="15.75" customHeight="1" x14ac:dyDescent="0.2">
      <c r="K423" s="298"/>
      <c r="N423" s="211"/>
      <c r="O423" s="211"/>
      <c r="P423" s="211"/>
      <c r="Q423" s="211"/>
      <c r="R423" s="211"/>
      <c r="S423" s="211"/>
      <c r="T423" s="211"/>
      <c r="U423" s="211"/>
      <c r="V423" s="211"/>
    </row>
    <row r="424" spans="11:22" ht="15.75" customHeight="1" x14ac:dyDescent="0.2">
      <c r="K424" s="298"/>
      <c r="N424" s="211"/>
      <c r="O424" s="211"/>
      <c r="P424" s="211"/>
      <c r="Q424" s="211"/>
      <c r="R424" s="211"/>
      <c r="S424" s="211"/>
      <c r="T424" s="211"/>
      <c r="U424" s="211"/>
      <c r="V424" s="211"/>
    </row>
    <row r="425" spans="11:22" ht="15.75" customHeight="1" x14ac:dyDescent="0.2">
      <c r="K425" s="298"/>
      <c r="N425" s="211"/>
      <c r="O425" s="211"/>
      <c r="P425" s="211"/>
      <c r="Q425" s="211"/>
      <c r="R425" s="211"/>
      <c r="S425" s="211"/>
      <c r="T425" s="211"/>
      <c r="U425" s="211"/>
      <c r="V425" s="211"/>
    </row>
    <row r="426" spans="11:22" ht="15.75" customHeight="1" x14ac:dyDescent="0.2">
      <c r="K426" s="298"/>
      <c r="N426" s="211"/>
      <c r="O426" s="211"/>
      <c r="P426" s="211"/>
      <c r="Q426" s="211"/>
      <c r="R426" s="211"/>
      <c r="S426" s="211"/>
      <c r="T426" s="211"/>
      <c r="U426" s="211"/>
      <c r="V426" s="211"/>
    </row>
    <row r="427" spans="11:22" ht="15.75" customHeight="1" x14ac:dyDescent="0.2">
      <c r="K427" s="298"/>
      <c r="N427" s="211"/>
      <c r="O427" s="211"/>
      <c r="P427" s="211"/>
      <c r="Q427" s="211"/>
      <c r="R427" s="211"/>
      <c r="S427" s="211"/>
      <c r="T427" s="211"/>
      <c r="U427" s="211"/>
      <c r="V427" s="211"/>
    </row>
    <row r="428" spans="11:22" ht="15.75" customHeight="1" x14ac:dyDescent="0.2">
      <c r="K428" s="298"/>
      <c r="N428" s="211"/>
      <c r="O428" s="211"/>
      <c r="P428" s="211"/>
      <c r="Q428" s="211"/>
      <c r="R428" s="211"/>
      <c r="S428" s="211"/>
      <c r="T428" s="211"/>
      <c r="U428" s="211"/>
      <c r="V428" s="211"/>
    </row>
    <row r="429" spans="11:22" ht="15.75" customHeight="1" x14ac:dyDescent="0.2">
      <c r="K429" s="298"/>
      <c r="N429" s="211"/>
      <c r="O429" s="211"/>
      <c r="P429" s="211"/>
      <c r="Q429" s="211"/>
      <c r="R429" s="211"/>
      <c r="S429" s="211"/>
      <c r="T429" s="211"/>
      <c r="U429" s="211"/>
      <c r="V429" s="211"/>
    </row>
    <row r="430" spans="11:22" ht="15.75" customHeight="1" x14ac:dyDescent="0.2">
      <c r="K430" s="298"/>
      <c r="N430" s="211"/>
      <c r="O430" s="211"/>
      <c r="P430" s="211"/>
      <c r="Q430" s="211"/>
      <c r="R430" s="211"/>
      <c r="S430" s="211"/>
      <c r="T430" s="211"/>
      <c r="U430" s="211"/>
      <c r="V430" s="211"/>
    </row>
    <row r="431" spans="11:22" ht="15.75" customHeight="1" x14ac:dyDescent="0.2">
      <c r="K431" s="298"/>
      <c r="N431" s="211"/>
      <c r="O431" s="211"/>
      <c r="P431" s="211"/>
      <c r="Q431" s="211"/>
      <c r="R431" s="211"/>
      <c r="S431" s="211"/>
      <c r="T431" s="211"/>
      <c r="U431" s="211"/>
      <c r="V431" s="211"/>
    </row>
    <row r="432" spans="11:22" ht="15.75" customHeight="1" x14ac:dyDescent="0.2">
      <c r="K432" s="298"/>
      <c r="N432" s="211"/>
      <c r="O432" s="211"/>
      <c r="P432" s="211"/>
      <c r="Q432" s="211"/>
      <c r="R432" s="211"/>
      <c r="S432" s="211"/>
      <c r="T432" s="211"/>
      <c r="U432" s="211"/>
      <c r="V432" s="211"/>
    </row>
    <row r="433" spans="11:22" ht="15.75" customHeight="1" x14ac:dyDescent="0.2">
      <c r="K433" s="298"/>
      <c r="N433" s="211"/>
      <c r="O433" s="211"/>
      <c r="P433" s="211"/>
      <c r="Q433" s="211"/>
      <c r="R433" s="211"/>
      <c r="S433" s="211"/>
      <c r="T433" s="211"/>
      <c r="U433" s="211"/>
      <c r="V433" s="211"/>
    </row>
    <row r="434" spans="11:22" ht="15.75" customHeight="1" x14ac:dyDescent="0.2">
      <c r="K434" s="298"/>
      <c r="N434" s="211"/>
      <c r="O434" s="211"/>
      <c r="P434" s="211"/>
      <c r="Q434" s="211"/>
      <c r="R434" s="211"/>
      <c r="S434" s="211"/>
      <c r="T434" s="211"/>
      <c r="U434" s="211"/>
      <c r="V434" s="211"/>
    </row>
    <row r="435" spans="11:22" ht="15.75" customHeight="1" x14ac:dyDescent="0.2">
      <c r="K435" s="298"/>
      <c r="N435" s="211"/>
      <c r="O435" s="211"/>
      <c r="P435" s="211"/>
      <c r="Q435" s="211"/>
      <c r="R435" s="211"/>
      <c r="S435" s="211"/>
      <c r="T435" s="211"/>
      <c r="U435" s="211"/>
      <c r="V435" s="211"/>
    </row>
    <row r="436" spans="11:22" ht="15.75" customHeight="1" x14ac:dyDescent="0.2">
      <c r="K436" s="298"/>
      <c r="N436" s="211"/>
      <c r="O436" s="211"/>
      <c r="P436" s="211"/>
      <c r="Q436" s="211"/>
      <c r="R436" s="211"/>
      <c r="S436" s="211"/>
      <c r="T436" s="211"/>
      <c r="U436" s="211"/>
      <c r="V436" s="211"/>
    </row>
    <row r="437" spans="11:22" ht="15.75" customHeight="1" x14ac:dyDescent="0.2">
      <c r="K437" s="298"/>
      <c r="N437" s="211"/>
      <c r="O437" s="211"/>
      <c r="P437" s="211"/>
      <c r="Q437" s="211"/>
      <c r="R437" s="211"/>
      <c r="S437" s="211"/>
      <c r="T437" s="211"/>
      <c r="U437" s="211"/>
      <c r="V437" s="211"/>
    </row>
    <row r="438" spans="11:22" ht="15.75" customHeight="1" x14ac:dyDescent="0.2">
      <c r="K438" s="298"/>
      <c r="N438" s="211"/>
      <c r="O438" s="211"/>
      <c r="P438" s="211"/>
      <c r="Q438" s="211"/>
      <c r="R438" s="211"/>
      <c r="S438" s="211"/>
      <c r="T438" s="211"/>
      <c r="U438" s="211"/>
      <c r="V438" s="211"/>
    </row>
    <row r="439" spans="11:22" ht="15.75" customHeight="1" x14ac:dyDescent="0.2">
      <c r="K439" s="298"/>
      <c r="N439" s="211"/>
      <c r="O439" s="211"/>
      <c r="P439" s="211"/>
      <c r="Q439" s="211"/>
      <c r="R439" s="211"/>
      <c r="S439" s="211"/>
      <c r="T439" s="211"/>
      <c r="U439" s="211"/>
      <c r="V439" s="211"/>
    </row>
    <row r="440" spans="11:22" ht="15.75" customHeight="1" x14ac:dyDescent="0.2">
      <c r="K440" s="298"/>
      <c r="N440" s="211"/>
      <c r="O440" s="211"/>
      <c r="P440" s="211"/>
      <c r="Q440" s="211"/>
      <c r="R440" s="211"/>
      <c r="S440" s="211"/>
      <c r="T440" s="211"/>
      <c r="U440" s="211"/>
      <c r="V440" s="211"/>
    </row>
    <row r="441" spans="11:22" ht="15.75" customHeight="1" x14ac:dyDescent="0.2">
      <c r="K441" s="298"/>
      <c r="N441" s="211"/>
      <c r="O441" s="211"/>
      <c r="P441" s="211"/>
      <c r="Q441" s="211"/>
      <c r="R441" s="211"/>
      <c r="S441" s="211"/>
      <c r="T441" s="211"/>
      <c r="U441" s="211"/>
      <c r="V441" s="211"/>
    </row>
    <row r="442" spans="11:22" ht="15.75" customHeight="1" x14ac:dyDescent="0.2">
      <c r="K442" s="298"/>
      <c r="N442" s="211"/>
      <c r="O442" s="211"/>
      <c r="P442" s="211"/>
      <c r="Q442" s="211"/>
      <c r="R442" s="211"/>
      <c r="S442" s="211"/>
      <c r="T442" s="211"/>
      <c r="U442" s="211"/>
      <c r="V442" s="211"/>
    </row>
    <row r="443" spans="11:22" ht="15.75" customHeight="1" x14ac:dyDescent="0.2">
      <c r="K443" s="298"/>
      <c r="N443" s="211"/>
      <c r="O443" s="211"/>
      <c r="P443" s="211"/>
      <c r="Q443" s="211"/>
      <c r="R443" s="211"/>
      <c r="S443" s="211"/>
      <c r="T443" s="211"/>
      <c r="U443" s="211"/>
      <c r="V443" s="211"/>
    </row>
    <row r="444" spans="11:22" ht="15.75" customHeight="1" x14ac:dyDescent="0.2">
      <c r="K444" s="298"/>
      <c r="N444" s="211"/>
      <c r="O444" s="211"/>
      <c r="P444" s="211"/>
      <c r="Q444" s="211"/>
      <c r="R444" s="211"/>
      <c r="S444" s="211"/>
      <c r="T444" s="211"/>
      <c r="U444" s="211"/>
      <c r="V444" s="211"/>
    </row>
    <row r="445" spans="11:22" ht="15.75" customHeight="1" x14ac:dyDescent="0.2">
      <c r="K445" s="298"/>
      <c r="N445" s="211"/>
      <c r="O445" s="211"/>
      <c r="P445" s="211"/>
      <c r="Q445" s="211"/>
      <c r="R445" s="211"/>
      <c r="S445" s="211"/>
      <c r="T445" s="211"/>
      <c r="U445" s="211"/>
      <c r="V445" s="211"/>
    </row>
    <row r="446" spans="11:22" ht="15.75" customHeight="1" x14ac:dyDescent="0.2">
      <c r="K446" s="298"/>
      <c r="N446" s="211"/>
      <c r="O446" s="211"/>
      <c r="P446" s="211"/>
      <c r="Q446" s="211"/>
      <c r="R446" s="211"/>
      <c r="S446" s="211"/>
      <c r="T446" s="211"/>
      <c r="U446" s="211"/>
      <c r="V446" s="211"/>
    </row>
    <row r="447" spans="11:22" ht="15.75" customHeight="1" x14ac:dyDescent="0.2">
      <c r="K447" s="298"/>
      <c r="N447" s="211"/>
      <c r="O447" s="211"/>
      <c r="P447" s="211"/>
      <c r="Q447" s="211"/>
      <c r="R447" s="211"/>
      <c r="S447" s="211"/>
      <c r="T447" s="211"/>
      <c r="U447" s="211"/>
      <c r="V447" s="211"/>
    </row>
    <row r="448" spans="11:22" ht="15.75" customHeight="1" x14ac:dyDescent="0.2">
      <c r="K448" s="298"/>
      <c r="N448" s="211"/>
      <c r="O448" s="211"/>
      <c r="P448" s="211"/>
      <c r="Q448" s="211"/>
      <c r="R448" s="211"/>
      <c r="S448" s="211"/>
      <c r="T448" s="211"/>
      <c r="U448" s="211"/>
      <c r="V448" s="211"/>
    </row>
    <row r="449" spans="11:22" ht="15.75" customHeight="1" x14ac:dyDescent="0.2">
      <c r="K449" s="298"/>
      <c r="N449" s="211"/>
      <c r="O449" s="211"/>
      <c r="P449" s="211"/>
      <c r="Q449" s="211"/>
      <c r="R449" s="211"/>
      <c r="S449" s="211"/>
      <c r="T449" s="211"/>
      <c r="U449" s="211"/>
      <c r="V449" s="211"/>
    </row>
    <row r="450" spans="11:22" ht="15.75" customHeight="1" x14ac:dyDescent="0.2">
      <c r="K450" s="298"/>
      <c r="N450" s="211"/>
      <c r="O450" s="211"/>
      <c r="P450" s="211"/>
      <c r="Q450" s="211"/>
      <c r="R450" s="211"/>
      <c r="S450" s="211"/>
      <c r="T450" s="211"/>
      <c r="U450" s="211"/>
      <c r="V450" s="211"/>
    </row>
    <row r="451" spans="11:22" ht="15.75" customHeight="1" x14ac:dyDescent="0.2">
      <c r="K451" s="298"/>
      <c r="N451" s="211"/>
      <c r="O451" s="211"/>
      <c r="P451" s="211"/>
      <c r="Q451" s="211"/>
      <c r="R451" s="211"/>
      <c r="S451" s="211"/>
      <c r="T451" s="211"/>
      <c r="U451" s="211"/>
      <c r="V451" s="211"/>
    </row>
    <row r="452" spans="11:22" ht="15.75" customHeight="1" x14ac:dyDescent="0.2">
      <c r="K452" s="298"/>
      <c r="N452" s="211"/>
      <c r="O452" s="211"/>
      <c r="P452" s="211"/>
      <c r="Q452" s="211"/>
      <c r="R452" s="211"/>
      <c r="S452" s="211"/>
      <c r="T452" s="211"/>
      <c r="U452" s="211"/>
      <c r="V452" s="211"/>
    </row>
    <row r="453" spans="11:22" ht="15.75" customHeight="1" x14ac:dyDescent="0.2">
      <c r="K453" s="298"/>
      <c r="N453" s="211"/>
      <c r="O453" s="211"/>
      <c r="P453" s="211"/>
      <c r="Q453" s="211"/>
      <c r="R453" s="211"/>
      <c r="S453" s="211"/>
      <c r="T453" s="211"/>
      <c r="U453" s="211"/>
      <c r="V453" s="211"/>
    </row>
    <row r="454" spans="11:22" ht="15.75" customHeight="1" x14ac:dyDescent="0.2">
      <c r="K454" s="298"/>
      <c r="N454" s="211"/>
      <c r="O454" s="211"/>
      <c r="P454" s="211"/>
      <c r="Q454" s="211"/>
      <c r="R454" s="211"/>
      <c r="S454" s="211"/>
      <c r="T454" s="211"/>
      <c r="U454" s="211"/>
      <c r="V454" s="211"/>
    </row>
    <row r="455" spans="11:22" ht="15.75" customHeight="1" x14ac:dyDescent="0.2">
      <c r="K455" s="298"/>
      <c r="N455" s="211"/>
      <c r="O455" s="211"/>
      <c r="P455" s="211"/>
      <c r="Q455" s="211"/>
      <c r="R455" s="211"/>
      <c r="S455" s="211"/>
      <c r="T455" s="211"/>
      <c r="U455" s="211"/>
      <c r="V455" s="211"/>
    </row>
    <row r="456" spans="11:22" ht="15.75" customHeight="1" x14ac:dyDescent="0.2">
      <c r="K456" s="298"/>
      <c r="N456" s="211"/>
      <c r="O456" s="211"/>
      <c r="P456" s="211"/>
      <c r="Q456" s="211"/>
      <c r="R456" s="211"/>
      <c r="S456" s="211"/>
      <c r="T456" s="211"/>
      <c r="U456" s="211"/>
      <c r="V456" s="211"/>
    </row>
    <row r="457" spans="11:22" ht="15.75" customHeight="1" x14ac:dyDescent="0.2">
      <c r="K457" s="298"/>
      <c r="N457" s="211"/>
      <c r="O457" s="211"/>
      <c r="P457" s="211"/>
      <c r="Q457" s="211"/>
      <c r="R457" s="211"/>
      <c r="S457" s="211"/>
      <c r="T457" s="211"/>
      <c r="U457" s="211"/>
      <c r="V457" s="211"/>
    </row>
    <row r="458" spans="11:22" ht="15.75" customHeight="1" x14ac:dyDescent="0.2">
      <c r="K458" s="298"/>
      <c r="N458" s="211"/>
      <c r="O458" s="211"/>
      <c r="P458" s="211"/>
      <c r="Q458" s="211"/>
      <c r="R458" s="211"/>
      <c r="S458" s="211"/>
      <c r="T458" s="211"/>
      <c r="U458" s="211"/>
      <c r="V458" s="211"/>
    </row>
    <row r="459" spans="11:22" ht="15.75" customHeight="1" x14ac:dyDescent="0.2">
      <c r="K459" s="298"/>
      <c r="N459" s="211"/>
      <c r="O459" s="211"/>
      <c r="P459" s="211"/>
      <c r="Q459" s="211"/>
      <c r="R459" s="211"/>
      <c r="S459" s="211"/>
      <c r="T459" s="211"/>
      <c r="U459" s="211"/>
      <c r="V459" s="211"/>
    </row>
    <row r="460" spans="11:22" ht="15.75" customHeight="1" x14ac:dyDescent="0.2">
      <c r="K460" s="298"/>
      <c r="N460" s="211"/>
      <c r="O460" s="211"/>
      <c r="P460" s="211"/>
      <c r="Q460" s="211"/>
      <c r="R460" s="211"/>
      <c r="S460" s="211"/>
      <c r="T460" s="211"/>
      <c r="U460" s="211"/>
      <c r="V460" s="211"/>
    </row>
    <row r="461" spans="11:22" ht="15.75" customHeight="1" x14ac:dyDescent="0.2">
      <c r="K461" s="298"/>
      <c r="N461" s="211"/>
      <c r="O461" s="211"/>
      <c r="P461" s="211"/>
      <c r="Q461" s="211"/>
      <c r="R461" s="211"/>
      <c r="S461" s="211"/>
      <c r="T461" s="211"/>
      <c r="U461" s="211"/>
      <c r="V461" s="211"/>
    </row>
    <row r="462" spans="11:22" ht="15.75" customHeight="1" x14ac:dyDescent="0.2">
      <c r="K462" s="298"/>
      <c r="N462" s="211"/>
      <c r="O462" s="211"/>
      <c r="P462" s="211"/>
      <c r="Q462" s="211"/>
      <c r="R462" s="211"/>
      <c r="S462" s="211"/>
      <c r="T462" s="211"/>
      <c r="U462" s="211"/>
      <c r="V462" s="211"/>
    </row>
    <row r="463" spans="11:22" ht="15.75" customHeight="1" x14ac:dyDescent="0.2">
      <c r="K463" s="298"/>
      <c r="N463" s="211"/>
      <c r="O463" s="211"/>
      <c r="P463" s="211"/>
      <c r="Q463" s="211"/>
      <c r="R463" s="211"/>
      <c r="S463" s="211"/>
      <c r="T463" s="211"/>
      <c r="U463" s="211"/>
      <c r="V463" s="211"/>
    </row>
    <row r="464" spans="11:22" ht="15.75" customHeight="1" x14ac:dyDescent="0.2">
      <c r="K464" s="298"/>
      <c r="N464" s="211"/>
      <c r="O464" s="211"/>
      <c r="P464" s="211"/>
      <c r="Q464" s="211"/>
      <c r="R464" s="211"/>
      <c r="S464" s="211"/>
      <c r="T464" s="211"/>
      <c r="U464" s="211"/>
      <c r="V464" s="211"/>
    </row>
    <row r="465" spans="11:22" ht="15.75" customHeight="1" x14ac:dyDescent="0.2">
      <c r="K465" s="298"/>
      <c r="N465" s="211"/>
      <c r="O465" s="211"/>
      <c r="P465" s="211"/>
      <c r="Q465" s="211"/>
      <c r="R465" s="211"/>
      <c r="S465" s="211"/>
      <c r="T465" s="211"/>
      <c r="U465" s="211"/>
      <c r="V465" s="211"/>
    </row>
    <row r="466" spans="11:22" ht="15.75" customHeight="1" x14ac:dyDescent="0.2">
      <c r="K466" s="298"/>
      <c r="N466" s="211"/>
      <c r="O466" s="211"/>
      <c r="P466" s="211"/>
      <c r="Q466" s="211"/>
      <c r="R466" s="211"/>
      <c r="S466" s="211"/>
      <c r="T466" s="211"/>
      <c r="U466" s="211"/>
      <c r="V466" s="211"/>
    </row>
    <row r="467" spans="11:22" ht="15.75" customHeight="1" x14ac:dyDescent="0.2">
      <c r="K467" s="298"/>
      <c r="N467" s="211"/>
      <c r="O467" s="211"/>
      <c r="P467" s="211"/>
      <c r="Q467" s="211"/>
      <c r="R467" s="211"/>
      <c r="S467" s="211"/>
      <c r="T467" s="211"/>
      <c r="U467" s="211"/>
      <c r="V467" s="211"/>
    </row>
    <row r="468" spans="11:22" ht="15.75" customHeight="1" x14ac:dyDescent="0.2">
      <c r="K468" s="298"/>
      <c r="N468" s="211"/>
      <c r="O468" s="211"/>
      <c r="P468" s="211"/>
      <c r="Q468" s="211"/>
      <c r="R468" s="211"/>
      <c r="S468" s="211"/>
      <c r="T468" s="211"/>
      <c r="U468" s="211"/>
      <c r="V468" s="211"/>
    </row>
    <row r="469" spans="11:22" ht="15.75" customHeight="1" x14ac:dyDescent="0.2">
      <c r="K469" s="298"/>
      <c r="N469" s="211"/>
      <c r="O469" s="211"/>
      <c r="P469" s="211"/>
      <c r="Q469" s="211"/>
      <c r="R469" s="211"/>
      <c r="S469" s="211"/>
      <c r="T469" s="211"/>
      <c r="U469" s="211"/>
      <c r="V469" s="211"/>
    </row>
    <row r="470" spans="11:22" ht="15.75" customHeight="1" x14ac:dyDescent="0.2">
      <c r="K470" s="298"/>
      <c r="N470" s="211"/>
      <c r="O470" s="211"/>
      <c r="P470" s="211"/>
      <c r="Q470" s="211"/>
      <c r="R470" s="211"/>
      <c r="S470" s="211"/>
      <c r="T470" s="211"/>
      <c r="U470" s="211"/>
      <c r="V470" s="211"/>
    </row>
    <row r="471" spans="11:22" ht="15.75" customHeight="1" x14ac:dyDescent="0.2">
      <c r="K471" s="298"/>
      <c r="N471" s="211"/>
      <c r="O471" s="211"/>
      <c r="P471" s="211"/>
      <c r="Q471" s="211"/>
      <c r="R471" s="211"/>
      <c r="S471" s="211"/>
      <c r="T471" s="211"/>
      <c r="U471" s="211"/>
      <c r="V471" s="211"/>
    </row>
    <row r="472" spans="11:22" ht="15.75" customHeight="1" x14ac:dyDescent="0.2">
      <c r="K472" s="298"/>
      <c r="N472" s="211"/>
      <c r="O472" s="211"/>
      <c r="P472" s="211"/>
      <c r="Q472" s="211"/>
      <c r="R472" s="211"/>
      <c r="S472" s="211"/>
      <c r="T472" s="211"/>
      <c r="U472" s="211"/>
      <c r="V472" s="211"/>
    </row>
    <row r="473" spans="11:22" ht="15.75" customHeight="1" x14ac:dyDescent="0.2">
      <c r="K473" s="298"/>
      <c r="N473" s="211"/>
      <c r="O473" s="211"/>
      <c r="P473" s="211"/>
      <c r="Q473" s="211"/>
      <c r="R473" s="211"/>
      <c r="S473" s="211"/>
      <c r="T473" s="211"/>
      <c r="U473" s="211"/>
      <c r="V473" s="211"/>
    </row>
    <row r="474" spans="11:22" ht="15.75" customHeight="1" x14ac:dyDescent="0.2">
      <c r="K474" s="298"/>
      <c r="N474" s="211"/>
      <c r="O474" s="211"/>
      <c r="P474" s="211"/>
      <c r="Q474" s="211"/>
      <c r="R474" s="211"/>
      <c r="S474" s="211"/>
      <c r="T474" s="211"/>
      <c r="U474" s="211"/>
      <c r="V474" s="211"/>
    </row>
    <row r="475" spans="11:22" ht="15.75" customHeight="1" x14ac:dyDescent="0.2">
      <c r="K475" s="298"/>
      <c r="N475" s="211"/>
      <c r="O475" s="211"/>
      <c r="P475" s="211"/>
      <c r="Q475" s="211"/>
      <c r="R475" s="211"/>
      <c r="S475" s="211"/>
      <c r="T475" s="211"/>
      <c r="U475" s="211"/>
      <c r="V475" s="211"/>
    </row>
    <row r="476" spans="11:22" ht="15.75" customHeight="1" x14ac:dyDescent="0.2">
      <c r="K476" s="298"/>
      <c r="N476" s="211"/>
      <c r="O476" s="211"/>
      <c r="P476" s="211"/>
      <c r="Q476" s="211"/>
      <c r="R476" s="211"/>
      <c r="S476" s="211"/>
      <c r="T476" s="211"/>
      <c r="U476" s="211"/>
      <c r="V476" s="211"/>
    </row>
    <row r="477" spans="11:22" ht="15.75" customHeight="1" x14ac:dyDescent="0.2">
      <c r="K477" s="298"/>
      <c r="N477" s="211"/>
      <c r="O477" s="211"/>
      <c r="P477" s="211"/>
      <c r="Q477" s="211"/>
      <c r="R477" s="211"/>
      <c r="S477" s="211"/>
      <c r="T477" s="211"/>
      <c r="U477" s="211"/>
      <c r="V477" s="211"/>
    </row>
    <row r="478" spans="11:22" ht="15.75" customHeight="1" x14ac:dyDescent="0.2">
      <c r="K478" s="298"/>
      <c r="N478" s="211"/>
      <c r="O478" s="211"/>
      <c r="P478" s="211"/>
      <c r="Q478" s="211"/>
      <c r="R478" s="211"/>
      <c r="S478" s="211"/>
      <c r="T478" s="211"/>
      <c r="U478" s="211"/>
      <c r="V478" s="211"/>
    </row>
    <row r="479" spans="11:22" ht="15.75" customHeight="1" x14ac:dyDescent="0.2">
      <c r="K479" s="298"/>
      <c r="N479" s="211"/>
      <c r="O479" s="211"/>
      <c r="P479" s="211"/>
      <c r="Q479" s="211"/>
      <c r="R479" s="211"/>
      <c r="S479" s="211"/>
      <c r="T479" s="211"/>
      <c r="U479" s="211"/>
      <c r="V479" s="211"/>
    </row>
    <row r="480" spans="11:22" ht="15.75" customHeight="1" x14ac:dyDescent="0.2">
      <c r="K480" s="298"/>
      <c r="N480" s="211"/>
      <c r="O480" s="211"/>
      <c r="P480" s="211"/>
      <c r="Q480" s="211"/>
      <c r="R480" s="211"/>
      <c r="S480" s="211"/>
      <c r="T480" s="211"/>
      <c r="U480" s="211"/>
      <c r="V480" s="211"/>
    </row>
    <row r="481" spans="11:22" ht="15.75" customHeight="1" x14ac:dyDescent="0.2">
      <c r="K481" s="298"/>
      <c r="N481" s="211"/>
      <c r="O481" s="211"/>
      <c r="P481" s="211"/>
      <c r="Q481" s="211"/>
      <c r="R481" s="211"/>
      <c r="S481" s="211"/>
      <c r="T481" s="211"/>
      <c r="U481" s="211"/>
      <c r="V481" s="211"/>
    </row>
    <row r="482" spans="11:22" ht="15.75" customHeight="1" x14ac:dyDescent="0.2">
      <c r="K482" s="298"/>
      <c r="N482" s="211"/>
      <c r="O482" s="211"/>
      <c r="P482" s="211"/>
      <c r="Q482" s="211"/>
      <c r="R482" s="211"/>
      <c r="S482" s="211"/>
      <c r="T482" s="211"/>
      <c r="U482" s="211"/>
      <c r="V482" s="211"/>
    </row>
    <row r="483" spans="11:22" ht="15.75" customHeight="1" x14ac:dyDescent="0.2">
      <c r="K483" s="298"/>
      <c r="N483" s="211"/>
      <c r="O483" s="211"/>
      <c r="P483" s="211"/>
      <c r="Q483" s="211"/>
      <c r="R483" s="211"/>
      <c r="S483" s="211"/>
      <c r="T483" s="211"/>
      <c r="U483" s="211"/>
      <c r="V483" s="211"/>
    </row>
    <row r="484" spans="11:22" ht="15.75" customHeight="1" x14ac:dyDescent="0.2">
      <c r="K484" s="298"/>
      <c r="N484" s="211"/>
      <c r="O484" s="211"/>
      <c r="P484" s="211"/>
      <c r="Q484" s="211"/>
      <c r="R484" s="211"/>
      <c r="S484" s="211"/>
      <c r="T484" s="211"/>
      <c r="U484" s="211"/>
      <c r="V484" s="211"/>
    </row>
    <row r="485" spans="11:22" ht="15.75" customHeight="1" x14ac:dyDescent="0.2">
      <c r="K485" s="298"/>
      <c r="N485" s="211"/>
      <c r="O485" s="211"/>
      <c r="P485" s="211"/>
      <c r="Q485" s="211"/>
      <c r="R485" s="211"/>
      <c r="S485" s="211"/>
      <c r="T485" s="211"/>
      <c r="U485" s="211"/>
      <c r="V485" s="211"/>
    </row>
    <row r="486" spans="11:22" ht="15.75" customHeight="1" x14ac:dyDescent="0.2">
      <c r="K486" s="298"/>
      <c r="N486" s="211"/>
      <c r="O486" s="211"/>
      <c r="P486" s="211"/>
      <c r="Q486" s="211"/>
      <c r="R486" s="211"/>
      <c r="S486" s="211"/>
      <c r="T486" s="211"/>
      <c r="U486" s="211"/>
      <c r="V486" s="211"/>
    </row>
    <row r="487" spans="11:22" ht="15.75" customHeight="1" x14ac:dyDescent="0.2">
      <c r="K487" s="298"/>
      <c r="N487" s="211"/>
      <c r="O487" s="211"/>
      <c r="P487" s="211"/>
      <c r="Q487" s="211"/>
      <c r="R487" s="211"/>
      <c r="S487" s="211"/>
      <c r="T487" s="211"/>
      <c r="U487" s="211"/>
      <c r="V487" s="211"/>
    </row>
    <row r="488" spans="11:22" ht="15.75" customHeight="1" x14ac:dyDescent="0.2">
      <c r="K488" s="298"/>
      <c r="N488" s="211"/>
      <c r="O488" s="211"/>
      <c r="P488" s="211"/>
      <c r="Q488" s="211"/>
      <c r="R488" s="211"/>
      <c r="S488" s="211"/>
      <c r="T488" s="211"/>
      <c r="U488" s="211"/>
      <c r="V488" s="211"/>
    </row>
    <row r="489" spans="11:22" ht="15.75" customHeight="1" x14ac:dyDescent="0.2">
      <c r="K489" s="298"/>
      <c r="N489" s="211"/>
      <c r="O489" s="211"/>
      <c r="P489" s="211"/>
      <c r="Q489" s="211"/>
      <c r="R489" s="211"/>
      <c r="S489" s="211"/>
      <c r="T489" s="211"/>
      <c r="U489" s="211"/>
      <c r="V489" s="211"/>
    </row>
    <row r="490" spans="11:22" ht="15.75" customHeight="1" x14ac:dyDescent="0.2">
      <c r="K490" s="298"/>
      <c r="N490" s="211"/>
      <c r="O490" s="211"/>
      <c r="P490" s="211"/>
      <c r="Q490" s="211"/>
      <c r="R490" s="211"/>
      <c r="S490" s="211"/>
      <c r="T490" s="211"/>
      <c r="U490" s="211"/>
      <c r="V490" s="211"/>
    </row>
    <row r="491" spans="11:22" ht="15.75" customHeight="1" x14ac:dyDescent="0.2">
      <c r="K491" s="298"/>
      <c r="N491" s="211"/>
      <c r="O491" s="211"/>
      <c r="P491" s="211"/>
      <c r="Q491" s="211"/>
      <c r="R491" s="211"/>
      <c r="S491" s="211"/>
      <c r="T491" s="211"/>
      <c r="U491" s="211"/>
      <c r="V491" s="211"/>
    </row>
    <row r="492" spans="11:22" ht="15.75" customHeight="1" x14ac:dyDescent="0.2">
      <c r="K492" s="298"/>
      <c r="N492" s="211"/>
      <c r="O492" s="211"/>
      <c r="P492" s="211"/>
      <c r="Q492" s="211"/>
      <c r="R492" s="211"/>
      <c r="S492" s="211"/>
      <c r="T492" s="211"/>
      <c r="U492" s="211"/>
      <c r="V492" s="211"/>
    </row>
    <row r="493" spans="11:22" ht="15.75" customHeight="1" x14ac:dyDescent="0.2">
      <c r="K493" s="298"/>
      <c r="N493" s="211"/>
      <c r="O493" s="211"/>
      <c r="P493" s="211"/>
      <c r="Q493" s="211"/>
      <c r="R493" s="211"/>
      <c r="S493" s="211"/>
      <c r="T493" s="211"/>
      <c r="U493" s="211"/>
      <c r="V493" s="211"/>
    </row>
    <row r="494" spans="11:22" ht="15.75" customHeight="1" x14ac:dyDescent="0.2">
      <c r="K494" s="298"/>
      <c r="N494" s="211"/>
      <c r="O494" s="211"/>
      <c r="P494" s="211"/>
      <c r="Q494" s="211"/>
      <c r="R494" s="211"/>
      <c r="S494" s="211"/>
      <c r="T494" s="211"/>
      <c r="U494" s="211"/>
      <c r="V494" s="211"/>
    </row>
    <row r="495" spans="11:22" ht="15.75" customHeight="1" x14ac:dyDescent="0.2">
      <c r="K495" s="298"/>
      <c r="N495" s="211"/>
      <c r="O495" s="211"/>
      <c r="P495" s="211"/>
      <c r="Q495" s="211"/>
      <c r="R495" s="211"/>
      <c r="S495" s="211"/>
      <c r="T495" s="211"/>
      <c r="U495" s="211"/>
      <c r="V495" s="211"/>
    </row>
    <row r="496" spans="11:22" ht="15.75" customHeight="1" x14ac:dyDescent="0.2">
      <c r="K496" s="298"/>
      <c r="N496" s="211"/>
      <c r="O496" s="211"/>
      <c r="P496" s="211"/>
      <c r="Q496" s="211"/>
      <c r="R496" s="211"/>
      <c r="S496" s="211"/>
      <c r="T496" s="211"/>
      <c r="U496" s="211"/>
      <c r="V496" s="211"/>
    </row>
    <row r="497" spans="11:22" ht="15.75" customHeight="1" x14ac:dyDescent="0.2">
      <c r="K497" s="298"/>
      <c r="N497" s="211"/>
      <c r="O497" s="211"/>
      <c r="P497" s="211"/>
      <c r="Q497" s="211"/>
      <c r="R497" s="211"/>
      <c r="S497" s="211"/>
      <c r="T497" s="211"/>
      <c r="U497" s="211"/>
      <c r="V497" s="211"/>
    </row>
    <row r="498" spans="11:22" ht="15.75" customHeight="1" x14ac:dyDescent="0.2">
      <c r="K498" s="298"/>
      <c r="N498" s="211"/>
      <c r="O498" s="211"/>
      <c r="P498" s="211"/>
      <c r="Q498" s="211"/>
      <c r="R498" s="211"/>
      <c r="S498" s="211"/>
      <c r="T498" s="211"/>
      <c r="U498" s="211"/>
      <c r="V498" s="211"/>
    </row>
    <row r="499" spans="11:22" ht="15.75" customHeight="1" x14ac:dyDescent="0.2">
      <c r="K499" s="298"/>
      <c r="N499" s="211"/>
      <c r="O499" s="211"/>
      <c r="P499" s="211"/>
      <c r="Q499" s="211"/>
      <c r="R499" s="211"/>
      <c r="S499" s="211"/>
      <c r="T499" s="211"/>
      <c r="U499" s="211"/>
      <c r="V499" s="211"/>
    </row>
    <row r="500" spans="11:22" ht="15.75" customHeight="1" x14ac:dyDescent="0.2">
      <c r="K500" s="298"/>
      <c r="N500" s="211"/>
      <c r="O500" s="211"/>
      <c r="P500" s="211"/>
      <c r="Q500" s="211"/>
      <c r="R500" s="211"/>
      <c r="S500" s="211"/>
      <c r="T500" s="211"/>
      <c r="U500" s="211"/>
      <c r="V500" s="211"/>
    </row>
    <row r="501" spans="11:22" ht="15.75" customHeight="1" x14ac:dyDescent="0.2">
      <c r="K501" s="298"/>
      <c r="N501" s="211"/>
      <c r="O501" s="211"/>
      <c r="P501" s="211"/>
      <c r="Q501" s="211"/>
      <c r="R501" s="211"/>
      <c r="S501" s="211"/>
      <c r="T501" s="211"/>
      <c r="U501" s="211"/>
      <c r="V501" s="211"/>
    </row>
    <row r="502" spans="11:22" ht="15.75" customHeight="1" x14ac:dyDescent="0.2">
      <c r="K502" s="298"/>
      <c r="N502" s="211"/>
      <c r="O502" s="211"/>
      <c r="P502" s="211"/>
      <c r="Q502" s="211"/>
      <c r="R502" s="211"/>
      <c r="S502" s="211"/>
      <c r="T502" s="211"/>
      <c r="U502" s="211"/>
      <c r="V502" s="211"/>
    </row>
    <row r="503" spans="11:22" ht="15.75" customHeight="1" x14ac:dyDescent="0.2">
      <c r="K503" s="298"/>
      <c r="N503" s="211"/>
      <c r="O503" s="211"/>
      <c r="P503" s="211"/>
      <c r="Q503" s="211"/>
      <c r="R503" s="211"/>
      <c r="S503" s="211"/>
      <c r="T503" s="211"/>
      <c r="U503" s="211"/>
      <c r="V503" s="211"/>
    </row>
    <row r="504" spans="11:22" ht="15.75" customHeight="1" x14ac:dyDescent="0.2">
      <c r="K504" s="298"/>
      <c r="N504" s="211"/>
      <c r="O504" s="211"/>
      <c r="P504" s="211"/>
      <c r="Q504" s="211"/>
      <c r="R504" s="211"/>
      <c r="S504" s="211"/>
      <c r="T504" s="211"/>
      <c r="U504" s="211"/>
      <c r="V504" s="211"/>
    </row>
    <row r="505" spans="11:22" ht="15.75" customHeight="1" x14ac:dyDescent="0.2">
      <c r="K505" s="298"/>
      <c r="N505" s="211"/>
      <c r="O505" s="211"/>
      <c r="P505" s="211"/>
      <c r="Q505" s="211"/>
      <c r="R505" s="211"/>
      <c r="S505" s="211"/>
      <c r="T505" s="211"/>
      <c r="U505" s="211"/>
      <c r="V505" s="211"/>
    </row>
    <row r="506" spans="11:22" ht="15.75" customHeight="1" x14ac:dyDescent="0.2">
      <c r="K506" s="298"/>
      <c r="N506" s="211"/>
      <c r="O506" s="211"/>
      <c r="P506" s="211"/>
      <c r="Q506" s="211"/>
      <c r="R506" s="211"/>
      <c r="S506" s="211"/>
      <c r="T506" s="211"/>
      <c r="U506" s="211"/>
      <c r="V506" s="211"/>
    </row>
    <row r="507" spans="11:22" ht="15.75" customHeight="1" x14ac:dyDescent="0.2">
      <c r="K507" s="298"/>
      <c r="N507" s="211"/>
      <c r="O507" s="211"/>
      <c r="P507" s="211"/>
      <c r="Q507" s="211"/>
      <c r="R507" s="211"/>
      <c r="S507" s="211"/>
      <c r="T507" s="211"/>
      <c r="U507" s="211"/>
      <c r="V507" s="211"/>
    </row>
    <row r="508" spans="11:22" ht="15.75" customHeight="1" x14ac:dyDescent="0.2">
      <c r="K508" s="298"/>
      <c r="N508" s="211"/>
      <c r="O508" s="211"/>
      <c r="P508" s="211"/>
      <c r="Q508" s="211"/>
      <c r="R508" s="211"/>
      <c r="S508" s="211"/>
      <c r="T508" s="211"/>
      <c r="U508" s="211"/>
      <c r="V508" s="211"/>
    </row>
    <row r="509" spans="11:22" ht="15.75" customHeight="1" x14ac:dyDescent="0.2">
      <c r="K509" s="298"/>
      <c r="N509" s="211"/>
      <c r="O509" s="211"/>
      <c r="P509" s="211"/>
      <c r="Q509" s="211"/>
      <c r="R509" s="211"/>
      <c r="S509" s="211"/>
      <c r="T509" s="211"/>
      <c r="U509" s="211"/>
      <c r="V509" s="211"/>
    </row>
    <row r="510" spans="11:22" ht="15.75" customHeight="1" x14ac:dyDescent="0.2">
      <c r="K510" s="298"/>
      <c r="N510" s="211"/>
      <c r="O510" s="211"/>
      <c r="P510" s="211"/>
      <c r="Q510" s="211"/>
      <c r="R510" s="211"/>
      <c r="S510" s="211"/>
      <c r="T510" s="211"/>
      <c r="U510" s="211"/>
      <c r="V510" s="211"/>
    </row>
    <row r="511" spans="11:22" ht="15.75" customHeight="1" x14ac:dyDescent="0.2">
      <c r="K511" s="298"/>
      <c r="N511" s="211"/>
      <c r="O511" s="211"/>
      <c r="P511" s="211"/>
      <c r="Q511" s="211"/>
      <c r="R511" s="211"/>
      <c r="S511" s="211"/>
      <c r="T511" s="211"/>
      <c r="U511" s="211"/>
      <c r="V511" s="211"/>
    </row>
    <row r="512" spans="11:22" ht="15.75" customHeight="1" x14ac:dyDescent="0.2">
      <c r="K512" s="298"/>
      <c r="N512" s="211"/>
      <c r="O512" s="211"/>
      <c r="P512" s="211"/>
      <c r="Q512" s="211"/>
      <c r="R512" s="211"/>
      <c r="S512" s="211"/>
      <c r="T512" s="211"/>
      <c r="U512" s="211"/>
      <c r="V512" s="211"/>
    </row>
    <row r="513" spans="11:22" ht="15.75" customHeight="1" x14ac:dyDescent="0.2">
      <c r="K513" s="298"/>
      <c r="N513" s="211"/>
      <c r="O513" s="211"/>
      <c r="P513" s="211"/>
      <c r="Q513" s="211"/>
      <c r="R513" s="211"/>
      <c r="S513" s="211"/>
      <c r="T513" s="211"/>
      <c r="U513" s="211"/>
      <c r="V513" s="211"/>
    </row>
    <row r="514" spans="11:22" ht="15.75" customHeight="1" x14ac:dyDescent="0.2">
      <c r="K514" s="298"/>
      <c r="N514" s="211"/>
      <c r="O514" s="211"/>
      <c r="P514" s="211"/>
      <c r="Q514" s="211"/>
      <c r="R514" s="211"/>
      <c r="S514" s="211"/>
      <c r="T514" s="211"/>
      <c r="U514" s="211"/>
      <c r="V514" s="211"/>
    </row>
    <row r="515" spans="11:22" ht="15.75" customHeight="1" x14ac:dyDescent="0.2">
      <c r="K515" s="298"/>
      <c r="N515" s="211"/>
      <c r="O515" s="211"/>
      <c r="P515" s="211"/>
      <c r="Q515" s="211"/>
      <c r="R515" s="211"/>
      <c r="S515" s="211"/>
      <c r="T515" s="211"/>
      <c r="U515" s="211"/>
      <c r="V515" s="211"/>
    </row>
    <row r="516" spans="11:22" ht="15.75" customHeight="1" x14ac:dyDescent="0.2">
      <c r="K516" s="298"/>
      <c r="N516" s="211"/>
      <c r="O516" s="211"/>
      <c r="P516" s="211"/>
      <c r="Q516" s="211"/>
      <c r="R516" s="211"/>
      <c r="S516" s="211"/>
      <c r="T516" s="211"/>
      <c r="U516" s="211"/>
      <c r="V516" s="211"/>
    </row>
    <row r="517" spans="11:22" ht="15.75" customHeight="1" x14ac:dyDescent="0.2">
      <c r="K517" s="298"/>
      <c r="N517" s="211"/>
      <c r="O517" s="211"/>
      <c r="P517" s="211"/>
      <c r="Q517" s="211"/>
      <c r="R517" s="211"/>
      <c r="S517" s="211"/>
      <c r="T517" s="211"/>
      <c r="U517" s="211"/>
      <c r="V517" s="211"/>
    </row>
    <row r="518" spans="11:22" ht="15.75" customHeight="1" x14ac:dyDescent="0.2">
      <c r="K518" s="298"/>
      <c r="N518" s="211"/>
      <c r="O518" s="211"/>
      <c r="P518" s="211"/>
      <c r="Q518" s="211"/>
      <c r="R518" s="211"/>
      <c r="S518" s="211"/>
      <c r="T518" s="211"/>
      <c r="U518" s="211"/>
      <c r="V518" s="211"/>
    </row>
    <row r="519" spans="11:22" ht="15.75" customHeight="1" x14ac:dyDescent="0.2">
      <c r="K519" s="298"/>
      <c r="N519" s="211"/>
      <c r="O519" s="211"/>
      <c r="P519" s="211"/>
      <c r="Q519" s="211"/>
      <c r="R519" s="211"/>
      <c r="S519" s="211"/>
      <c r="T519" s="211"/>
      <c r="U519" s="211"/>
      <c r="V519" s="211"/>
    </row>
    <row r="520" spans="11:22" ht="15.75" customHeight="1" x14ac:dyDescent="0.2">
      <c r="K520" s="298"/>
      <c r="N520" s="211"/>
      <c r="O520" s="211"/>
      <c r="P520" s="211"/>
      <c r="Q520" s="211"/>
      <c r="R520" s="211"/>
      <c r="S520" s="211"/>
      <c r="T520" s="211"/>
      <c r="U520" s="211"/>
      <c r="V520" s="211"/>
    </row>
    <row r="521" spans="11:22" ht="15.75" customHeight="1" x14ac:dyDescent="0.2">
      <c r="K521" s="298"/>
      <c r="N521" s="211"/>
      <c r="O521" s="211"/>
      <c r="P521" s="211"/>
      <c r="Q521" s="211"/>
      <c r="R521" s="211"/>
      <c r="S521" s="211"/>
      <c r="T521" s="211"/>
      <c r="U521" s="211"/>
      <c r="V521" s="211"/>
    </row>
    <row r="522" spans="11:22" ht="15.75" customHeight="1" x14ac:dyDescent="0.2">
      <c r="K522" s="298"/>
      <c r="N522" s="211"/>
      <c r="O522" s="211"/>
      <c r="P522" s="211"/>
      <c r="Q522" s="211"/>
      <c r="R522" s="211"/>
      <c r="S522" s="211"/>
      <c r="T522" s="211"/>
      <c r="U522" s="211"/>
      <c r="V522" s="211"/>
    </row>
    <row r="523" spans="11:22" ht="15.75" customHeight="1" x14ac:dyDescent="0.2">
      <c r="K523" s="298"/>
      <c r="N523" s="211"/>
      <c r="O523" s="211"/>
      <c r="P523" s="211"/>
      <c r="Q523" s="211"/>
      <c r="R523" s="211"/>
      <c r="S523" s="211"/>
      <c r="T523" s="211"/>
      <c r="U523" s="211"/>
      <c r="V523" s="211"/>
    </row>
    <row r="524" spans="11:22" ht="15.75" customHeight="1" x14ac:dyDescent="0.2">
      <c r="K524" s="298"/>
      <c r="N524" s="211"/>
      <c r="O524" s="211"/>
      <c r="P524" s="211"/>
      <c r="Q524" s="211"/>
      <c r="R524" s="211"/>
      <c r="S524" s="211"/>
      <c r="T524" s="211"/>
      <c r="U524" s="211"/>
      <c r="V524" s="211"/>
    </row>
    <row r="525" spans="11:22" ht="15.75" customHeight="1" x14ac:dyDescent="0.2">
      <c r="K525" s="298"/>
      <c r="N525" s="211"/>
      <c r="O525" s="211"/>
      <c r="P525" s="211"/>
      <c r="Q525" s="211"/>
      <c r="R525" s="211"/>
      <c r="S525" s="211"/>
      <c r="T525" s="211"/>
      <c r="U525" s="211"/>
      <c r="V525" s="211"/>
    </row>
    <row r="526" spans="11:22" ht="15.75" customHeight="1" x14ac:dyDescent="0.2">
      <c r="K526" s="298"/>
      <c r="N526" s="211"/>
      <c r="O526" s="211"/>
      <c r="P526" s="211"/>
      <c r="Q526" s="211"/>
      <c r="R526" s="211"/>
      <c r="S526" s="211"/>
      <c r="T526" s="211"/>
      <c r="U526" s="211"/>
      <c r="V526" s="211"/>
    </row>
    <row r="527" spans="11:22" ht="15.75" customHeight="1" x14ac:dyDescent="0.2">
      <c r="K527" s="298"/>
      <c r="N527" s="211"/>
      <c r="O527" s="211"/>
      <c r="P527" s="211"/>
      <c r="Q527" s="211"/>
      <c r="R527" s="211"/>
      <c r="S527" s="211"/>
      <c r="T527" s="211"/>
      <c r="U527" s="211"/>
      <c r="V527" s="211"/>
    </row>
    <row r="528" spans="11:22" ht="15.75" customHeight="1" x14ac:dyDescent="0.2">
      <c r="K528" s="298"/>
      <c r="N528" s="211"/>
      <c r="O528" s="211"/>
      <c r="P528" s="211"/>
      <c r="Q528" s="211"/>
      <c r="R528" s="211"/>
      <c r="S528" s="211"/>
      <c r="T528" s="211"/>
      <c r="U528" s="211"/>
      <c r="V528" s="211"/>
    </row>
    <row r="529" spans="11:22" ht="15.75" customHeight="1" x14ac:dyDescent="0.2">
      <c r="K529" s="298"/>
      <c r="N529" s="211"/>
      <c r="O529" s="211"/>
      <c r="P529" s="211"/>
      <c r="Q529" s="211"/>
      <c r="R529" s="211"/>
      <c r="S529" s="211"/>
      <c r="T529" s="211"/>
      <c r="U529" s="211"/>
      <c r="V529" s="211"/>
    </row>
    <row r="530" spans="11:22" ht="15.75" customHeight="1" x14ac:dyDescent="0.2">
      <c r="K530" s="298"/>
      <c r="N530" s="211"/>
      <c r="O530" s="211"/>
      <c r="P530" s="211"/>
      <c r="Q530" s="211"/>
      <c r="R530" s="211"/>
      <c r="S530" s="211"/>
      <c r="T530" s="211"/>
      <c r="U530" s="211"/>
      <c r="V530" s="211"/>
    </row>
    <row r="531" spans="11:22" ht="15.75" customHeight="1" x14ac:dyDescent="0.2">
      <c r="K531" s="298"/>
      <c r="N531" s="211"/>
      <c r="O531" s="211"/>
      <c r="P531" s="211"/>
      <c r="Q531" s="211"/>
      <c r="R531" s="211"/>
      <c r="S531" s="211"/>
      <c r="T531" s="211"/>
      <c r="U531" s="211"/>
      <c r="V531" s="211"/>
    </row>
    <row r="532" spans="11:22" ht="15.75" customHeight="1" x14ac:dyDescent="0.2">
      <c r="K532" s="298"/>
      <c r="N532" s="211"/>
      <c r="O532" s="211"/>
      <c r="P532" s="211"/>
      <c r="Q532" s="211"/>
      <c r="R532" s="211"/>
      <c r="S532" s="211"/>
      <c r="T532" s="211"/>
      <c r="U532" s="211"/>
      <c r="V532" s="211"/>
    </row>
    <row r="533" spans="11:22" ht="15.75" customHeight="1" x14ac:dyDescent="0.2">
      <c r="K533" s="298"/>
      <c r="N533" s="211"/>
      <c r="O533" s="211"/>
      <c r="P533" s="211"/>
      <c r="Q533" s="211"/>
      <c r="R533" s="211"/>
      <c r="S533" s="211"/>
      <c r="T533" s="211"/>
      <c r="U533" s="211"/>
      <c r="V533" s="211"/>
    </row>
    <row r="534" spans="11:22" ht="15.75" customHeight="1" x14ac:dyDescent="0.2">
      <c r="K534" s="298"/>
      <c r="N534" s="211"/>
      <c r="O534" s="211"/>
      <c r="P534" s="211"/>
      <c r="Q534" s="211"/>
      <c r="R534" s="211"/>
      <c r="S534" s="211"/>
      <c r="T534" s="211"/>
      <c r="U534" s="211"/>
      <c r="V534" s="211"/>
    </row>
    <row r="535" spans="11:22" ht="15.75" customHeight="1" x14ac:dyDescent="0.2">
      <c r="K535" s="298"/>
      <c r="N535" s="211"/>
      <c r="O535" s="211"/>
      <c r="P535" s="211"/>
      <c r="Q535" s="211"/>
      <c r="R535" s="211"/>
      <c r="S535" s="211"/>
      <c r="T535" s="211"/>
      <c r="U535" s="211"/>
      <c r="V535" s="211"/>
    </row>
    <row r="536" spans="11:22" ht="15.75" customHeight="1" x14ac:dyDescent="0.2">
      <c r="K536" s="298"/>
      <c r="N536" s="211"/>
      <c r="O536" s="211"/>
      <c r="P536" s="211"/>
      <c r="Q536" s="211"/>
      <c r="R536" s="211"/>
      <c r="S536" s="211"/>
      <c r="T536" s="211"/>
      <c r="U536" s="211"/>
      <c r="V536" s="211"/>
    </row>
    <row r="537" spans="11:22" ht="15.75" customHeight="1" x14ac:dyDescent="0.2">
      <c r="K537" s="298"/>
      <c r="N537" s="211"/>
      <c r="O537" s="211"/>
      <c r="P537" s="211"/>
      <c r="Q537" s="211"/>
      <c r="R537" s="211"/>
      <c r="S537" s="211"/>
      <c r="T537" s="211"/>
      <c r="U537" s="211"/>
      <c r="V537" s="211"/>
    </row>
    <row r="538" spans="11:22" ht="15.75" customHeight="1" x14ac:dyDescent="0.2">
      <c r="K538" s="298"/>
      <c r="N538" s="211"/>
      <c r="O538" s="211"/>
      <c r="P538" s="211"/>
      <c r="Q538" s="211"/>
      <c r="R538" s="211"/>
      <c r="S538" s="211"/>
      <c r="T538" s="211"/>
      <c r="U538" s="211"/>
      <c r="V538" s="211"/>
    </row>
    <row r="539" spans="11:22" ht="15.75" customHeight="1" x14ac:dyDescent="0.2">
      <c r="K539" s="298"/>
      <c r="N539" s="211"/>
      <c r="O539" s="211"/>
      <c r="P539" s="211"/>
      <c r="Q539" s="211"/>
      <c r="R539" s="211"/>
      <c r="S539" s="211"/>
      <c r="T539" s="211"/>
      <c r="U539" s="211"/>
      <c r="V539" s="211"/>
    </row>
    <row r="540" spans="11:22" ht="15.75" customHeight="1" x14ac:dyDescent="0.2">
      <c r="K540" s="298"/>
      <c r="N540" s="211"/>
      <c r="O540" s="211"/>
      <c r="P540" s="211"/>
      <c r="Q540" s="211"/>
      <c r="R540" s="211"/>
      <c r="S540" s="211"/>
      <c r="T540" s="211"/>
      <c r="U540" s="211"/>
      <c r="V540" s="211"/>
    </row>
    <row r="541" spans="11:22" ht="15.75" customHeight="1" x14ac:dyDescent="0.2">
      <c r="K541" s="298"/>
      <c r="N541" s="211"/>
      <c r="O541" s="211"/>
      <c r="P541" s="211"/>
      <c r="Q541" s="211"/>
      <c r="R541" s="211"/>
      <c r="S541" s="211"/>
      <c r="T541" s="211"/>
      <c r="U541" s="211"/>
      <c r="V541" s="211"/>
    </row>
    <row r="542" spans="11:22" ht="15.75" customHeight="1" x14ac:dyDescent="0.2">
      <c r="K542" s="298"/>
      <c r="N542" s="211"/>
      <c r="O542" s="211"/>
      <c r="P542" s="211"/>
      <c r="Q542" s="211"/>
      <c r="R542" s="211"/>
      <c r="S542" s="211"/>
      <c r="T542" s="211"/>
      <c r="U542" s="211"/>
      <c r="V542" s="211"/>
    </row>
    <row r="543" spans="11:22" ht="15.75" customHeight="1" x14ac:dyDescent="0.2">
      <c r="K543" s="298"/>
      <c r="N543" s="211"/>
      <c r="O543" s="211"/>
      <c r="P543" s="211"/>
      <c r="Q543" s="211"/>
      <c r="R543" s="211"/>
      <c r="S543" s="211"/>
      <c r="T543" s="211"/>
      <c r="U543" s="211"/>
      <c r="V543" s="211"/>
    </row>
    <row r="544" spans="11:22" ht="15.75" customHeight="1" x14ac:dyDescent="0.2">
      <c r="K544" s="298"/>
      <c r="N544" s="211"/>
      <c r="O544" s="211"/>
      <c r="P544" s="211"/>
      <c r="Q544" s="211"/>
      <c r="R544" s="211"/>
      <c r="S544" s="211"/>
      <c r="T544" s="211"/>
      <c r="U544" s="211"/>
      <c r="V544" s="211"/>
    </row>
    <row r="545" spans="11:22" ht="15.75" customHeight="1" x14ac:dyDescent="0.2">
      <c r="K545" s="298"/>
      <c r="N545" s="211"/>
      <c r="O545" s="211"/>
      <c r="P545" s="211"/>
      <c r="Q545" s="211"/>
      <c r="R545" s="211"/>
      <c r="S545" s="211"/>
      <c r="T545" s="211"/>
      <c r="U545" s="211"/>
      <c r="V545" s="211"/>
    </row>
    <row r="546" spans="11:22" ht="15.75" customHeight="1" x14ac:dyDescent="0.2">
      <c r="K546" s="298"/>
      <c r="N546" s="211"/>
      <c r="O546" s="211"/>
      <c r="P546" s="211"/>
      <c r="Q546" s="211"/>
      <c r="R546" s="211"/>
      <c r="S546" s="211"/>
      <c r="T546" s="211"/>
      <c r="U546" s="211"/>
      <c r="V546" s="211"/>
    </row>
    <row r="547" spans="11:22" ht="15.75" customHeight="1" x14ac:dyDescent="0.2">
      <c r="K547" s="298"/>
      <c r="N547" s="211"/>
      <c r="O547" s="211"/>
      <c r="P547" s="211"/>
      <c r="Q547" s="211"/>
      <c r="R547" s="211"/>
      <c r="S547" s="211"/>
      <c r="T547" s="211"/>
      <c r="U547" s="211"/>
      <c r="V547" s="211"/>
    </row>
    <row r="548" spans="11:22" ht="15.75" customHeight="1" x14ac:dyDescent="0.2">
      <c r="K548" s="298"/>
      <c r="N548" s="211"/>
      <c r="O548" s="211"/>
      <c r="P548" s="211"/>
      <c r="Q548" s="211"/>
      <c r="R548" s="211"/>
      <c r="S548" s="211"/>
      <c r="T548" s="211"/>
      <c r="U548" s="211"/>
      <c r="V548" s="211"/>
    </row>
    <row r="549" spans="11:22" ht="15.75" customHeight="1" x14ac:dyDescent="0.2">
      <c r="K549" s="298"/>
      <c r="N549" s="211"/>
      <c r="O549" s="211"/>
      <c r="P549" s="211"/>
      <c r="Q549" s="211"/>
      <c r="R549" s="211"/>
      <c r="S549" s="211"/>
      <c r="T549" s="211"/>
      <c r="U549" s="211"/>
      <c r="V549" s="211"/>
    </row>
    <row r="550" spans="11:22" ht="15.75" customHeight="1" x14ac:dyDescent="0.2">
      <c r="K550" s="298"/>
      <c r="N550" s="211"/>
      <c r="O550" s="211"/>
      <c r="P550" s="211"/>
      <c r="Q550" s="211"/>
      <c r="R550" s="211"/>
      <c r="S550" s="211"/>
      <c r="T550" s="211"/>
      <c r="U550" s="211"/>
      <c r="V550" s="211"/>
    </row>
    <row r="551" spans="11:22" ht="15.75" customHeight="1" x14ac:dyDescent="0.2">
      <c r="K551" s="298"/>
      <c r="N551" s="211"/>
      <c r="O551" s="211"/>
      <c r="P551" s="211"/>
      <c r="Q551" s="211"/>
      <c r="R551" s="211"/>
      <c r="S551" s="211"/>
      <c r="T551" s="211"/>
      <c r="U551" s="211"/>
      <c r="V551" s="211"/>
    </row>
    <row r="552" spans="11:22" ht="15.75" customHeight="1" x14ac:dyDescent="0.2">
      <c r="K552" s="298"/>
      <c r="N552" s="211"/>
      <c r="O552" s="211"/>
      <c r="P552" s="211"/>
      <c r="Q552" s="211"/>
      <c r="R552" s="211"/>
      <c r="S552" s="211"/>
      <c r="T552" s="211"/>
      <c r="U552" s="211"/>
      <c r="V552" s="211"/>
    </row>
    <row r="553" spans="11:22" ht="15.75" customHeight="1" x14ac:dyDescent="0.2">
      <c r="K553" s="298"/>
      <c r="N553" s="211"/>
      <c r="O553" s="211"/>
      <c r="P553" s="211"/>
      <c r="Q553" s="211"/>
      <c r="R553" s="211"/>
      <c r="S553" s="211"/>
      <c r="T553" s="211"/>
      <c r="U553" s="211"/>
      <c r="V553" s="211"/>
    </row>
    <row r="554" spans="11:22" ht="15.75" customHeight="1" x14ac:dyDescent="0.2">
      <c r="K554" s="298"/>
      <c r="N554" s="211"/>
      <c r="O554" s="211"/>
      <c r="P554" s="211"/>
      <c r="Q554" s="211"/>
      <c r="R554" s="211"/>
      <c r="S554" s="211"/>
      <c r="T554" s="211"/>
      <c r="U554" s="211"/>
      <c r="V554" s="211"/>
    </row>
    <row r="555" spans="11:22" ht="15.75" customHeight="1" x14ac:dyDescent="0.2">
      <c r="K555" s="298"/>
      <c r="N555" s="211"/>
      <c r="O555" s="211"/>
      <c r="P555" s="211"/>
      <c r="Q555" s="211"/>
      <c r="R555" s="211"/>
      <c r="S555" s="211"/>
      <c r="T555" s="211"/>
      <c r="U555" s="211"/>
      <c r="V555" s="211"/>
    </row>
    <row r="556" spans="11:22" ht="15.75" customHeight="1" x14ac:dyDescent="0.2">
      <c r="K556" s="298"/>
      <c r="N556" s="211"/>
      <c r="O556" s="211"/>
      <c r="P556" s="211"/>
      <c r="Q556" s="211"/>
      <c r="R556" s="211"/>
      <c r="S556" s="211"/>
      <c r="T556" s="211"/>
      <c r="U556" s="211"/>
      <c r="V556" s="211"/>
    </row>
    <row r="557" spans="11:22" ht="15.75" customHeight="1" x14ac:dyDescent="0.2">
      <c r="K557" s="298"/>
      <c r="N557" s="211"/>
      <c r="O557" s="211"/>
      <c r="P557" s="211"/>
      <c r="Q557" s="211"/>
      <c r="R557" s="211"/>
      <c r="S557" s="211"/>
      <c r="T557" s="211"/>
      <c r="U557" s="211"/>
      <c r="V557" s="211"/>
    </row>
    <row r="558" spans="11:22" ht="15.75" customHeight="1" x14ac:dyDescent="0.2">
      <c r="K558" s="298"/>
      <c r="N558" s="211"/>
      <c r="O558" s="211"/>
      <c r="P558" s="211"/>
      <c r="Q558" s="211"/>
      <c r="R558" s="211"/>
      <c r="S558" s="211"/>
      <c r="T558" s="211"/>
      <c r="U558" s="211"/>
      <c r="V558" s="211"/>
    </row>
    <row r="559" spans="11:22" ht="15.75" customHeight="1" x14ac:dyDescent="0.2">
      <c r="K559" s="298"/>
      <c r="N559" s="211"/>
      <c r="O559" s="211"/>
      <c r="P559" s="211"/>
      <c r="Q559" s="211"/>
      <c r="R559" s="211"/>
      <c r="S559" s="211"/>
      <c r="T559" s="211"/>
      <c r="U559" s="211"/>
      <c r="V559" s="211"/>
    </row>
    <row r="560" spans="11:22" ht="15.75" customHeight="1" x14ac:dyDescent="0.2">
      <c r="K560" s="298"/>
      <c r="N560" s="211"/>
      <c r="O560" s="211"/>
      <c r="P560" s="211"/>
      <c r="Q560" s="211"/>
      <c r="R560" s="211"/>
      <c r="S560" s="211"/>
      <c r="T560" s="211"/>
      <c r="U560" s="211"/>
      <c r="V560" s="211"/>
    </row>
    <row r="561" spans="11:22" ht="15.75" customHeight="1" x14ac:dyDescent="0.2">
      <c r="K561" s="298"/>
      <c r="N561" s="211"/>
      <c r="O561" s="211"/>
      <c r="P561" s="211"/>
      <c r="Q561" s="211"/>
      <c r="R561" s="211"/>
      <c r="S561" s="211"/>
      <c r="T561" s="211"/>
      <c r="U561" s="211"/>
      <c r="V561" s="211"/>
    </row>
    <row r="562" spans="11:22" ht="15.75" customHeight="1" x14ac:dyDescent="0.2">
      <c r="K562" s="298"/>
      <c r="N562" s="211"/>
      <c r="O562" s="211"/>
      <c r="P562" s="211"/>
      <c r="Q562" s="211"/>
      <c r="R562" s="211"/>
      <c r="S562" s="211"/>
      <c r="T562" s="211"/>
      <c r="U562" s="211"/>
      <c r="V562" s="211"/>
    </row>
    <row r="563" spans="11:22" ht="15.75" customHeight="1" x14ac:dyDescent="0.2">
      <c r="K563" s="298"/>
      <c r="N563" s="211"/>
      <c r="O563" s="211"/>
      <c r="P563" s="211"/>
      <c r="Q563" s="211"/>
      <c r="R563" s="211"/>
      <c r="S563" s="211"/>
      <c r="T563" s="211"/>
      <c r="U563" s="211"/>
      <c r="V563" s="211"/>
    </row>
    <row r="564" spans="11:22" ht="15.75" customHeight="1" x14ac:dyDescent="0.2">
      <c r="K564" s="298"/>
      <c r="N564" s="211"/>
      <c r="O564" s="211"/>
      <c r="P564" s="211"/>
      <c r="Q564" s="211"/>
      <c r="R564" s="211"/>
      <c r="S564" s="211"/>
      <c r="T564" s="211"/>
      <c r="U564" s="211"/>
      <c r="V564" s="211"/>
    </row>
    <row r="565" spans="11:22" ht="15.75" customHeight="1" x14ac:dyDescent="0.2">
      <c r="K565" s="298"/>
      <c r="N565" s="211"/>
      <c r="O565" s="211"/>
      <c r="P565" s="211"/>
      <c r="Q565" s="211"/>
      <c r="R565" s="211"/>
      <c r="S565" s="211"/>
      <c r="T565" s="211"/>
      <c r="U565" s="211"/>
      <c r="V565" s="211"/>
    </row>
    <row r="566" spans="11:22" ht="15.75" customHeight="1" x14ac:dyDescent="0.2">
      <c r="K566" s="298"/>
      <c r="N566" s="211"/>
      <c r="O566" s="211"/>
      <c r="P566" s="211"/>
      <c r="Q566" s="211"/>
      <c r="R566" s="211"/>
      <c r="S566" s="211"/>
      <c r="T566" s="211"/>
      <c r="U566" s="211"/>
      <c r="V566" s="211"/>
    </row>
    <row r="567" spans="11:22" ht="15.75" customHeight="1" x14ac:dyDescent="0.2">
      <c r="K567" s="298"/>
      <c r="N567" s="211"/>
      <c r="O567" s="211"/>
      <c r="P567" s="211"/>
      <c r="Q567" s="211"/>
      <c r="R567" s="211"/>
      <c r="S567" s="211"/>
      <c r="T567" s="211"/>
      <c r="U567" s="211"/>
      <c r="V567" s="211"/>
    </row>
    <row r="568" spans="11:22" ht="15.75" customHeight="1" x14ac:dyDescent="0.2">
      <c r="K568" s="298"/>
      <c r="N568" s="211"/>
      <c r="O568" s="211"/>
      <c r="P568" s="211"/>
      <c r="Q568" s="211"/>
      <c r="R568" s="211"/>
      <c r="S568" s="211"/>
      <c r="T568" s="211"/>
      <c r="U568" s="211"/>
      <c r="V568" s="211"/>
    </row>
    <row r="569" spans="11:22" ht="15.75" customHeight="1" x14ac:dyDescent="0.2">
      <c r="K569" s="298"/>
      <c r="N569" s="211"/>
      <c r="O569" s="211"/>
      <c r="P569" s="211"/>
      <c r="Q569" s="211"/>
      <c r="R569" s="211"/>
      <c r="S569" s="211"/>
      <c r="T569" s="211"/>
      <c r="U569" s="211"/>
      <c r="V569" s="211"/>
    </row>
    <row r="570" spans="11:22" ht="15.75" customHeight="1" x14ac:dyDescent="0.2">
      <c r="K570" s="298"/>
      <c r="N570" s="211"/>
      <c r="O570" s="211"/>
      <c r="P570" s="211"/>
      <c r="Q570" s="211"/>
      <c r="R570" s="211"/>
      <c r="S570" s="211"/>
      <c r="T570" s="211"/>
      <c r="U570" s="211"/>
      <c r="V570" s="211"/>
    </row>
    <row r="571" spans="11:22" ht="15.75" customHeight="1" x14ac:dyDescent="0.2">
      <c r="K571" s="298"/>
      <c r="N571" s="211"/>
      <c r="O571" s="211"/>
      <c r="P571" s="211"/>
      <c r="Q571" s="211"/>
      <c r="R571" s="211"/>
      <c r="S571" s="211"/>
      <c r="T571" s="211"/>
      <c r="U571" s="211"/>
      <c r="V571" s="211"/>
    </row>
    <row r="572" spans="11:22" ht="15.75" customHeight="1" x14ac:dyDescent="0.2">
      <c r="K572" s="298"/>
      <c r="N572" s="211"/>
      <c r="O572" s="211"/>
      <c r="P572" s="211"/>
      <c r="Q572" s="211"/>
      <c r="R572" s="211"/>
      <c r="S572" s="211"/>
      <c r="T572" s="211"/>
      <c r="U572" s="211"/>
      <c r="V572" s="211"/>
    </row>
    <row r="573" spans="11:22" ht="15.75" customHeight="1" x14ac:dyDescent="0.2">
      <c r="K573" s="298"/>
      <c r="N573" s="211"/>
      <c r="O573" s="211"/>
      <c r="P573" s="211"/>
      <c r="Q573" s="211"/>
      <c r="R573" s="211"/>
      <c r="S573" s="211"/>
      <c r="T573" s="211"/>
      <c r="U573" s="211"/>
      <c r="V573" s="211"/>
    </row>
    <row r="574" spans="11:22" ht="15.75" customHeight="1" x14ac:dyDescent="0.2">
      <c r="K574" s="298"/>
      <c r="N574" s="211"/>
      <c r="O574" s="211"/>
      <c r="P574" s="211"/>
      <c r="Q574" s="211"/>
      <c r="R574" s="211"/>
      <c r="S574" s="211"/>
      <c r="T574" s="211"/>
      <c r="U574" s="211"/>
      <c r="V574" s="211"/>
    </row>
    <row r="575" spans="11:22" ht="15.75" customHeight="1" x14ac:dyDescent="0.2">
      <c r="K575" s="298"/>
      <c r="N575" s="211"/>
      <c r="O575" s="211"/>
      <c r="P575" s="211"/>
      <c r="Q575" s="211"/>
      <c r="R575" s="211"/>
      <c r="S575" s="211"/>
      <c r="T575" s="211"/>
      <c r="U575" s="211"/>
      <c r="V575" s="211"/>
    </row>
    <row r="576" spans="11:22" ht="15.75" customHeight="1" x14ac:dyDescent="0.2">
      <c r="K576" s="298"/>
      <c r="N576" s="211"/>
      <c r="O576" s="211"/>
      <c r="P576" s="211"/>
      <c r="Q576" s="211"/>
      <c r="R576" s="211"/>
      <c r="S576" s="211"/>
      <c r="T576" s="211"/>
      <c r="U576" s="211"/>
      <c r="V576" s="211"/>
    </row>
    <row r="577" spans="11:22" ht="15.75" customHeight="1" x14ac:dyDescent="0.2">
      <c r="K577" s="298"/>
      <c r="N577" s="211"/>
      <c r="O577" s="211"/>
      <c r="P577" s="211"/>
      <c r="Q577" s="211"/>
      <c r="R577" s="211"/>
      <c r="S577" s="211"/>
      <c r="T577" s="211"/>
      <c r="U577" s="211"/>
      <c r="V577" s="211"/>
    </row>
    <row r="578" spans="11:22" ht="15.75" customHeight="1" x14ac:dyDescent="0.2">
      <c r="K578" s="298"/>
      <c r="N578" s="211"/>
      <c r="O578" s="211"/>
      <c r="P578" s="211"/>
      <c r="Q578" s="211"/>
      <c r="R578" s="211"/>
      <c r="S578" s="211"/>
      <c r="T578" s="211"/>
      <c r="U578" s="211"/>
      <c r="V578" s="211"/>
    </row>
    <row r="579" spans="11:22" ht="15.75" customHeight="1" x14ac:dyDescent="0.2">
      <c r="K579" s="298"/>
      <c r="N579" s="211"/>
      <c r="O579" s="211"/>
      <c r="P579" s="211"/>
      <c r="Q579" s="211"/>
      <c r="R579" s="211"/>
      <c r="S579" s="211"/>
      <c r="T579" s="211"/>
      <c r="U579" s="211"/>
      <c r="V579" s="211"/>
    </row>
    <row r="580" spans="11:22" ht="15.75" customHeight="1" x14ac:dyDescent="0.2">
      <c r="K580" s="298"/>
      <c r="N580" s="211"/>
      <c r="O580" s="211"/>
      <c r="P580" s="211"/>
      <c r="Q580" s="211"/>
      <c r="R580" s="211"/>
      <c r="S580" s="211"/>
      <c r="T580" s="211"/>
      <c r="U580" s="211"/>
      <c r="V580" s="211"/>
    </row>
    <row r="581" spans="11:22" ht="15.75" customHeight="1" x14ac:dyDescent="0.2">
      <c r="K581" s="298"/>
      <c r="N581" s="211"/>
      <c r="O581" s="211"/>
      <c r="P581" s="211"/>
      <c r="Q581" s="211"/>
      <c r="R581" s="211"/>
      <c r="S581" s="211"/>
      <c r="T581" s="211"/>
      <c r="U581" s="211"/>
      <c r="V581" s="211"/>
    </row>
    <row r="582" spans="11:22" ht="15.75" customHeight="1" x14ac:dyDescent="0.2">
      <c r="K582" s="298"/>
      <c r="N582" s="211"/>
      <c r="O582" s="211"/>
      <c r="P582" s="211"/>
      <c r="Q582" s="211"/>
      <c r="R582" s="211"/>
      <c r="S582" s="211"/>
      <c r="T582" s="211"/>
      <c r="U582" s="211"/>
      <c r="V582" s="211"/>
    </row>
    <row r="583" spans="11:22" ht="15.75" customHeight="1" x14ac:dyDescent="0.2">
      <c r="K583" s="298"/>
      <c r="N583" s="211"/>
      <c r="O583" s="211"/>
      <c r="P583" s="211"/>
      <c r="Q583" s="211"/>
      <c r="R583" s="211"/>
      <c r="S583" s="211"/>
      <c r="T583" s="211"/>
      <c r="U583" s="211"/>
      <c r="V583" s="211"/>
    </row>
    <row r="584" spans="11:22" ht="15.75" customHeight="1" x14ac:dyDescent="0.2">
      <c r="K584" s="298"/>
      <c r="N584" s="211"/>
      <c r="O584" s="211"/>
      <c r="P584" s="211"/>
      <c r="Q584" s="211"/>
      <c r="R584" s="211"/>
      <c r="S584" s="211"/>
      <c r="T584" s="211"/>
      <c r="U584" s="211"/>
      <c r="V584" s="211"/>
    </row>
    <row r="585" spans="11:22" ht="15.75" customHeight="1" x14ac:dyDescent="0.2">
      <c r="K585" s="298"/>
      <c r="N585" s="211"/>
      <c r="O585" s="211"/>
      <c r="P585" s="211"/>
      <c r="Q585" s="211"/>
      <c r="R585" s="211"/>
      <c r="S585" s="211"/>
      <c r="T585" s="211"/>
      <c r="U585" s="211"/>
      <c r="V585" s="211"/>
    </row>
    <row r="586" spans="11:22" ht="15.75" customHeight="1" x14ac:dyDescent="0.2">
      <c r="K586" s="298"/>
      <c r="N586" s="211"/>
      <c r="O586" s="211"/>
      <c r="P586" s="211"/>
      <c r="Q586" s="211"/>
      <c r="R586" s="211"/>
      <c r="S586" s="211"/>
      <c r="T586" s="211"/>
      <c r="U586" s="211"/>
      <c r="V586" s="211"/>
    </row>
    <row r="587" spans="11:22" ht="15.75" customHeight="1" x14ac:dyDescent="0.2">
      <c r="K587" s="298"/>
      <c r="N587" s="211"/>
      <c r="O587" s="211"/>
      <c r="P587" s="211"/>
      <c r="Q587" s="211"/>
      <c r="R587" s="211"/>
      <c r="S587" s="211"/>
      <c r="T587" s="211"/>
      <c r="U587" s="211"/>
      <c r="V587" s="211"/>
    </row>
    <row r="588" spans="11:22" ht="15.75" customHeight="1" x14ac:dyDescent="0.2">
      <c r="K588" s="298"/>
      <c r="N588" s="211"/>
      <c r="O588" s="211"/>
      <c r="P588" s="211"/>
      <c r="Q588" s="211"/>
      <c r="R588" s="211"/>
      <c r="S588" s="211"/>
      <c r="T588" s="211"/>
      <c r="U588" s="211"/>
      <c r="V588" s="211"/>
    </row>
    <row r="589" spans="11:22" ht="15.75" customHeight="1" x14ac:dyDescent="0.2">
      <c r="K589" s="298"/>
      <c r="N589" s="211"/>
      <c r="O589" s="211"/>
      <c r="P589" s="211"/>
      <c r="Q589" s="211"/>
      <c r="R589" s="211"/>
      <c r="S589" s="211"/>
      <c r="T589" s="211"/>
      <c r="U589" s="211"/>
      <c r="V589" s="211"/>
    </row>
    <row r="590" spans="11:22" ht="15.75" customHeight="1" x14ac:dyDescent="0.2">
      <c r="K590" s="298"/>
      <c r="N590" s="211"/>
      <c r="O590" s="211"/>
      <c r="P590" s="211"/>
      <c r="Q590" s="211"/>
      <c r="R590" s="211"/>
      <c r="S590" s="211"/>
      <c r="T590" s="211"/>
      <c r="U590" s="211"/>
      <c r="V590" s="211"/>
    </row>
    <row r="591" spans="11:22" ht="15.75" customHeight="1" x14ac:dyDescent="0.2">
      <c r="K591" s="298"/>
      <c r="N591" s="211"/>
      <c r="O591" s="211"/>
      <c r="P591" s="211"/>
      <c r="Q591" s="211"/>
      <c r="R591" s="211"/>
      <c r="S591" s="211"/>
      <c r="T591" s="211"/>
      <c r="U591" s="211"/>
      <c r="V591" s="211"/>
    </row>
    <row r="592" spans="11:22" ht="15.75" customHeight="1" x14ac:dyDescent="0.2">
      <c r="K592" s="298"/>
      <c r="N592" s="211"/>
      <c r="O592" s="211"/>
      <c r="P592" s="211"/>
      <c r="Q592" s="211"/>
      <c r="R592" s="211"/>
      <c r="S592" s="211"/>
      <c r="T592" s="211"/>
      <c r="U592" s="211"/>
      <c r="V592" s="211"/>
    </row>
    <row r="593" spans="11:22" ht="15.75" customHeight="1" x14ac:dyDescent="0.2">
      <c r="K593" s="298"/>
      <c r="N593" s="211"/>
      <c r="O593" s="211"/>
      <c r="P593" s="211"/>
      <c r="Q593" s="211"/>
      <c r="R593" s="211"/>
      <c r="S593" s="211"/>
      <c r="T593" s="211"/>
      <c r="U593" s="211"/>
      <c r="V593" s="211"/>
    </row>
    <row r="594" spans="11:22" ht="15.75" customHeight="1" x14ac:dyDescent="0.2">
      <c r="K594" s="298"/>
      <c r="N594" s="211"/>
      <c r="O594" s="211"/>
      <c r="P594" s="211"/>
      <c r="Q594" s="211"/>
      <c r="R594" s="211"/>
      <c r="S594" s="211"/>
      <c r="T594" s="211"/>
      <c r="U594" s="211"/>
      <c r="V594" s="211"/>
    </row>
    <row r="595" spans="11:22" ht="15.75" customHeight="1" x14ac:dyDescent="0.2">
      <c r="K595" s="298"/>
      <c r="N595" s="211"/>
      <c r="O595" s="211"/>
      <c r="P595" s="211"/>
      <c r="Q595" s="211"/>
      <c r="R595" s="211"/>
      <c r="S595" s="211"/>
      <c r="T595" s="211"/>
      <c r="U595" s="211"/>
      <c r="V595" s="211"/>
    </row>
    <row r="596" spans="11:22" ht="15.75" customHeight="1" x14ac:dyDescent="0.2">
      <c r="K596" s="298"/>
      <c r="N596" s="211"/>
      <c r="O596" s="211"/>
      <c r="P596" s="211"/>
      <c r="Q596" s="211"/>
      <c r="R596" s="211"/>
      <c r="S596" s="211"/>
      <c r="T596" s="211"/>
      <c r="U596" s="211"/>
      <c r="V596" s="211"/>
    </row>
    <row r="597" spans="11:22" ht="15.75" customHeight="1" x14ac:dyDescent="0.2">
      <c r="K597" s="298"/>
      <c r="N597" s="211"/>
      <c r="O597" s="211"/>
      <c r="P597" s="211"/>
      <c r="Q597" s="211"/>
      <c r="R597" s="211"/>
      <c r="S597" s="211"/>
      <c r="T597" s="211"/>
      <c r="U597" s="211"/>
      <c r="V597" s="211"/>
    </row>
    <row r="598" spans="11:22" ht="15.75" customHeight="1" x14ac:dyDescent="0.2">
      <c r="K598" s="298"/>
      <c r="N598" s="211"/>
      <c r="O598" s="211"/>
      <c r="P598" s="211"/>
      <c r="Q598" s="211"/>
      <c r="R598" s="211"/>
      <c r="S598" s="211"/>
      <c r="T598" s="211"/>
      <c r="U598" s="211"/>
      <c r="V598" s="211"/>
    </row>
    <row r="599" spans="11:22" ht="15.75" customHeight="1" x14ac:dyDescent="0.2">
      <c r="K599" s="298"/>
      <c r="N599" s="211"/>
      <c r="O599" s="211"/>
      <c r="P599" s="211"/>
      <c r="Q599" s="211"/>
      <c r="R599" s="211"/>
      <c r="S599" s="211"/>
      <c r="T599" s="211"/>
      <c r="U599" s="211"/>
      <c r="V599" s="211"/>
    </row>
    <row r="600" spans="11:22" ht="15.75" customHeight="1" x14ac:dyDescent="0.2">
      <c r="K600" s="298"/>
      <c r="N600" s="211"/>
      <c r="O600" s="211"/>
      <c r="P600" s="211"/>
      <c r="Q600" s="211"/>
      <c r="R600" s="211"/>
      <c r="S600" s="211"/>
      <c r="T600" s="211"/>
      <c r="U600" s="211"/>
      <c r="V600" s="211"/>
    </row>
    <row r="601" spans="11:22" ht="15.75" customHeight="1" x14ac:dyDescent="0.2">
      <c r="K601" s="298"/>
      <c r="N601" s="211"/>
      <c r="O601" s="211"/>
      <c r="P601" s="211"/>
      <c r="Q601" s="211"/>
      <c r="R601" s="211"/>
      <c r="S601" s="211"/>
      <c r="T601" s="211"/>
      <c r="U601" s="211"/>
      <c r="V601" s="211"/>
    </row>
    <row r="602" spans="11:22" ht="15.75" customHeight="1" x14ac:dyDescent="0.2">
      <c r="K602" s="298"/>
      <c r="N602" s="211"/>
      <c r="O602" s="211"/>
      <c r="P602" s="211"/>
      <c r="Q602" s="211"/>
      <c r="R602" s="211"/>
      <c r="S602" s="211"/>
      <c r="T602" s="211"/>
      <c r="U602" s="211"/>
      <c r="V602" s="211"/>
    </row>
    <row r="603" spans="11:22" ht="15.75" customHeight="1" x14ac:dyDescent="0.2">
      <c r="K603" s="298"/>
      <c r="N603" s="211"/>
      <c r="O603" s="211"/>
      <c r="P603" s="211"/>
      <c r="Q603" s="211"/>
      <c r="R603" s="211"/>
      <c r="S603" s="211"/>
      <c r="T603" s="211"/>
      <c r="U603" s="211"/>
      <c r="V603" s="211"/>
    </row>
    <row r="604" spans="11:22" ht="15.75" customHeight="1" x14ac:dyDescent="0.2">
      <c r="K604" s="298"/>
      <c r="N604" s="211"/>
      <c r="O604" s="211"/>
      <c r="P604" s="211"/>
      <c r="Q604" s="211"/>
      <c r="R604" s="211"/>
      <c r="S604" s="211"/>
      <c r="T604" s="211"/>
      <c r="U604" s="211"/>
      <c r="V604" s="211"/>
    </row>
    <row r="605" spans="11:22" ht="15.75" customHeight="1" x14ac:dyDescent="0.2">
      <c r="K605" s="298"/>
      <c r="N605" s="211"/>
      <c r="O605" s="211"/>
      <c r="P605" s="211"/>
      <c r="Q605" s="211"/>
      <c r="R605" s="211"/>
      <c r="S605" s="211"/>
      <c r="T605" s="211"/>
      <c r="U605" s="211"/>
      <c r="V605" s="211"/>
    </row>
    <row r="606" spans="11:22" ht="15.75" customHeight="1" x14ac:dyDescent="0.2">
      <c r="K606" s="298"/>
      <c r="N606" s="211"/>
      <c r="O606" s="211"/>
      <c r="P606" s="211"/>
      <c r="Q606" s="211"/>
      <c r="R606" s="211"/>
      <c r="S606" s="211"/>
      <c r="T606" s="211"/>
      <c r="U606" s="211"/>
      <c r="V606" s="211"/>
    </row>
    <row r="607" spans="11:22" ht="15.75" customHeight="1" x14ac:dyDescent="0.2">
      <c r="K607" s="298"/>
      <c r="N607" s="211"/>
      <c r="O607" s="211"/>
      <c r="P607" s="211"/>
      <c r="Q607" s="211"/>
      <c r="R607" s="211"/>
      <c r="S607" s="211"/>
      <c r="T607" s="211"/>
      <c r="U607" s="211"/>
      <c r="V607" s="211"/>
    </row>
    <row r="608" spans="11:22" ht="15.75" customHeight="1" x14ac:dyDescent="0.2">
      <c r="K608" s="298"/>
      <c r="N608" s="211"/>
      <c r="O608" s="211"/>
      <c r="P608" s="211"/>
      <c r="Q608" s="211"/>
      <c r="R608" s="211"/>
      <c r="S608" s="211"/>
      <c r="T608" s="211"/>
      <c r="U608" s="211"/>
      <c r="V608" s="211"/>
    </row>
    <row r="609" spans="11:22" ht="15.75" customHeight="1" x14ac:dyDescent="0.2">
      <c r="K609" s="298"/>
      <c r="N609" s="211"/>
      <c r="O609" s="211"/>
      <c r="P609" s="211"/>
      <c r="Q609" s="211"/>
      <c r="R609" s="211"/>
      <c r="S609" s="211"/>
      <c r="T609" s="211"/>
      <c r="U609" s="211"/>
      <c r="V609" s="211"/>
    </row>
    <row r="610" spans="11:22" ht="15.75" customHeight="1" x14ac:dyDescent="0.2">
      <c r="K610" s="298"/>
      <c r="N610" s="211"/>
      <c r="O610" s="211"/>
      <c r="P610" s="211"/>
      <c r="Q610" s="211"/>
      <c r="R610" s="211"/>
      <c r="S610" s="211"/>
      <c r="T610" s="211"/>
      <c r="U610" s="211"/>
      <c r="V610" s="211"/>
    </row>
    <row r="611" spans="11:22" ht="15.75" customHeight="1" x14ac:dyDescent="0.2">
      <c r="K611" s="298"/>
      <c r="N611" s="211"/>
      <c r="O611" s="211"/>
      <c r="P611" s="211"/>
      <c r="Q611" s="211"/>
      <c r="R611" s="211"/>
      <c r="S611" s="211"/>
      <c r="T611" s="211"/>
      <c r="U611" s="211"/>
      <c r="V611" s="211"/>
    </row>
    <row r="612" spans="11:22" ht="15.75" customHeight="1" x14ac:dyDescent="0.2">
      <c r="K612" s="298"/>
      <c r="N612" s="211"/>
      <c r="O612" s="211"/>
      <c r="P612" s="211"/>
      <c r="Q612" s="211"/>
      <c r="R612" s="211"/>
      <c r="S612" s="211"/>
      <c r="T612" s="211"/>
      <c r="U612" s="211"/>
      <c r="V612" s="211"/>
    </row>
    <row r="613" spans="11:22" ht="15.75" customHeight="1" x14ac:dyDescent="0.2">
      <c r="K613" s="298"/>
      <c r="N613" s="211"/>
      <c r="O613" s="211"/>
      <c r="P613" s="211"/>
      <c r="Q613" s="211"/>
      <c r="R613" s="211"/>
      <c r="S613" s="211"/>
      <c r="T613" s="211"/>
      <c r="U613" s="211"/>
      <c r="V613" s="211"/>
    </row>
    <row r="614" spans="11:22" ht="15.75" customHeight="1" x14ac:dyDescent="0.2">
      <c r="K614" s="298"/>
      <c r="N614" s="211"/>
      <c r="O614" s="211"/>
      <c r="P614" s="211"/>
      <c r="Q614" s="211"/>
      <c r="R614" s="211"/>
      <c r="S614" s="211"/>
      <c r="T614" s="211"/>
      <c r="U614" s="211"/>
      <c r="V614" s="211"/>
    </row>
    <row r="615" spans="11:22" ht="15.75" customHeight="1" x14ac:dyDescent="0.2">
      <c r="K615" s="298"/>
      <c r="N615" s="211"/>
      <c r="O615" s="211"/>
      <c r="P615" s="211"/>
      <c r="Q615" s="211"/>
      <c r="R615" s="211"/>
      <c r="S615" s="211"/>
      <c r="T615" s="211"/>
      <c r="U615" s="211"/>
      <c r="V615" s="211"/>
    </row>
    <row r="616" spans="11:22" ht="15.75" customHeight="1" x14ac:dyDescent="0.2">
      <c r="K616" s="298"/>
      <c r="N616" s="211"/>
      <c r="O616" s="211"/>
      <c r="P616" s="211"/>
      <c r="Q616" s="211"/>
      <c r="R616" s="211"/>
      <c r="S616" s="211"/>
      <c r="T616" s="211"/>
      <c r="U616" s="211"/>
      <c r="V616" s="211"/>
    </row>
    <row r="617" spans="11:22" ht="15.75" customHeight="1" x14ac:dyDescent="0.2">
      <c r="K617" s="298"/>
      <c r="N617" s="211"/>
      <c r="O617" s="211"/>
      <c r="P617" s="211"/>
      <c r="Q617" s="211"/>
      <c r="R617" s="211"/>
      <c r="S617" s="211"/>
      <c r="T617" s="211"/>
      <c r="U617" s="211"/>
      <c r="V617" s="211"/>
    </row>
    <row r="618" spans="11:22" ht="15.75" customHeight="1" x14ac:dyDescent="0.2">
      <c r="K618" s="298"/>
      <c r="N618" s="211"/>
      <c r="O618" s="211"/>
      <c r="P618" s="211"/>
      <c r="Q618" s="211"/>
      <c r="R618" s="211"/>
      <c r="S618" s="211"/>
      <c r="T618" s="211"/>
      <c r="U618" s="211"/>
      <c r="V618" s="211"/>
    </row>
    <row r="619" spans="11:22" ht="15.75" customHeight="1" x14ac:dyDescent="0.2">
      <c r="K619" s="298"/>
      <c r="N619" s="211"/>
      <c r="O619" s="211"/>
      <c r="P619" s="211"/>
      <c r="Q619" s="211"/>
      <c r="R619" s="211"/>
      <c r="S619" s="211"/>
      <c r="T619" s="211"/>
      <c r="U619" s="211"/>
      <c r="V619" s="211"/>
    </row>
    <row r="620" spans="11:22" ht="15.75" customHeight="1" x14ac:dyDescent="0.2">
      <c r="K620" s="298"/>
      <c r="N620" s="211"/>
      <c r="O620" s="211"/>
      <c r="P620" s="211"/>
      <c r="Q620" s="211"/>
      <c r="R620" s="211"/>
      <c r="S620" s="211"/>
      <c r="T620" s="211"/>
      <c r="U620" s="211"/>
      <c r="V620" s="211"/>
    </row>
    <row r="621" spans="11:22" ht="15.75" customHeight="1" x14ac:dyDescent="0.2">
      <c r="K621" s="298"/>
      <c r="N621" s="211"/>
      <c r="O621" s="211"/>
      <c r="P621" s="211"/>
      <c r="Q621" s="211"/>
      <c r="R621" s="211"/>
      <c r="S621" s="211"/>
      <c r="T621" s="211"/>
      <c r="U621" s="211"/>
      <c r="V621" s="211"/>
    </row>
    <row r="622" spans="11:22" ht="15.75" customHeight="1" x14ac:dyDescent="0.2">
      <c r="K622" s="298"/>
      <c r="N622" s="211"/>
      <c r="O622" s="211"/>
      <c r="P622" s="211"/>
      <c r="Q622" s="211"/>
      <c r="R622" s="211"/>
      <c r="S622" s="211"/>
      <c r="T622" s="211"/>
      <c r="U622" s="211"/>
      <c r="V622" s="211"/>
    </row>
    <row r="623" spans="11:22" ht="15.75" customHeight="1" x14ac:dyDescent="0.2">
      <c r="K623" s="298"/>
      <c r="N623" s="211"/>
      <c r="O623" s="211"/>
      <c r="P623" s="211"/>
      <c r="Q623" s="211"/>
      <c r="R623" s="211"/>
      <c r="S623" s="211"/>
      <c r="T623" s="211"/>
      <c r="U623" s="211"/>
      <c r="V623" s="211"/>
    </row>
    <row r="624" spans="11:22" ht="15.75" customHeight="1" x14ac:dyDescent="0.2">
      <c r="K624" s="298"/>
      <c r="N624" s="211"/>
      <c r="O624" s="211"/>
      <c r="P624" s="211"/>
      <c r="Q624" s="211"/>
      <c r="R624" s="211"/>
      <c r="S624" s="211"/>
      <c r="T624" s="211"/>
      <c r="U624" s="211"/>
      <c r="V624" s="211"/>
    </row>
    <row r="625" spans="11:22" ht="15.75" customHeight="1" x14ac:dyDescent="0.2">
      <c r="K625" s="298"/>
      <c r="N625" s="211"/>
      <c r="O625" s="211"/>
      <c r="P625" s="211"/>
      <c r="Q625" s="211"/>
      <c r="R625" s="211"/>
      <c r="S625" s="211"/>
      <c r="T625" s="211"/>
      <c r="U625" s="211"/>
      <c r="V625" s="211"/>
    </row>
    <row r="626" spans="11:22" ht="15.75" customHeight="1" x14ac:dyDescent="0.2">
      <c r="K626" s="298"/>
      <c r="N626" s="211"/>
      <c r="O626" s="211"/>
      <c r="P626" s="211"/>
      <c r="Q626" s="211"/>
      <c r="R626" s="211"/>
      <c r="S626" s="211"/>
      <c r="T626" s="211"/>
      <c r="U626" s="211"/>
      <c r="V626" s="211"/>
    </row>
    <row r="627" spans="11:22" ht="15.75" customHeight="1" x14ac:dyDescent="0.2">
      <c r="K627" s="298"/>
      <c r="N627" s="211"/>
      <c r="O627" s="211"/>
      <c r="P627" s="211"/>
      <c r="Q627" s="211"/>
      <c r="R627" s="211"/>
      <c r="S627" s="211"/>
      <c r="T627" s="211"/>
      <c r="U627" s="211"/>
      <c r="V627" s="211"/>
    </row>
    <row r="628" spans="11:22" ht="15.75" customHeight="1" x14ac:dyDescent="0.2">
      <c r="K628" s="298"/>
      <c r="N628" s="211"/>
      <c r="O628" s="211"/>
      <c r="P628" s="211"/>
      <c r="Q628" s="211"/>
      <c r="R628" s="211"/>
      <c r="S628" s="211"/>
      <c r="T628" s="211"/>
      <c r="U628" s="211"/>
      <c r="V628" s="211"/>
    </row>
    <row r="629" spans="11:22" ht="15.75" customHeight="1" x14ac:dyDescent="0.2">
      <c r="K629" s="298"/>
      <c r="N629" s="211"/>
      <c r="O629" s="211"/>
      <c r="P629" s="211"/>
      <c r="Q629" s="211"/>
      <c r="R629" s="211"/>
      <c r="S629" s="211"/>
      <c r="T629" s="211"/>
      <c r="U629" s="211"/>
      <c r="V629" s="211"/>
    </row>
    <row r="630" spans="11:22" ht="15.75" customHeight="1" x14ac:dyDescent="0.2">
      <c r="K630" s="298"/>
      <c r="N630" s="211"/>
      <c r="O630" s="211"/>
      <c r="P630" s="211"/>
      <c r="Q630" s="211"/>
      <c r="R630" s="211"/>
      <c r="S630" s="211"/>
      <c r="T630" s="211"/>
      <c r="U630" s="211"/>
      <c r="V630" s="211"/>
    </row>
    <row r="631" spans="11:22" ht="15.75" customHeight="1" x14ac:dyDescent="0.2">
      <c r="K631" s="298"/>
      <c r="N631" s="211"/>
      <c r="O631" s="211"/>
      <c r="P631" s="211"/>
      <c r="Q631" s="211"/>
      <c r="R631" s="211"/>
      <c r="S631" s="211"/>
      <c r="T631" s="211"/>
      <c r="U631" s="211"/>
      <c r="V631" s="211"/>
    </row>
    <row r="632" spans="11:22" ht="15.75" customHeight="1" x14ac:dyDescent="0.2">
      <c r="K632" s="298"/>
      <c r="N632" s="211"/>
      <c r="O632" s="211"/>
      <c r="P632" s="211"/>
      <c r="Q632" s="211"/>
      <c r="R632" s="211"/>
      <c r="S632" s="211"/>
      <c r="T632" s="211"/>
      <c r="U632" s="211"/>
      <c r="V632" s="211"/>
    </row>
    <row r="633" spans="11:22" ht="15.75" customHeight="1" x14ac:dyDescent="0.2">
      <c r="K633" s="298"/>
      <c r="N633" s="211"/>
      <c r="O633" s="211"/>
      <c r="P633" s="211"/>
      <c r="Q633" s="211"/>
      <c r="R633" s="211"/>
      <c r="S633" s="211"/>
      <c r="T633" s="211"/>
      <c r="U633" s="211"/>
      <c r="V633" s="211"/>
    </row>
    <row r="634" spans="11:22" ht="15.75" customHeight="1" x14ac:dyDescent="0.2">
      <c r="K634" s="298"/>
      <c r="N634" s="211"/>
      <c r="O634" s="211"/>
      <c r="P634" s="211"/>
      <c r="Q634" s="211"/>
      <c r="R634" s="211"/>
      <c r="S634" s="211"/>
      <c r="T634" s="211"/>
      <c r="U634" s="211"/>
      <c r="V634" s="211"/>
    </row>
    <row r="635" spans="11:22" ht="15.75" customHeight="1" x14ac:dyDescent="0.2">
      <c r="K635" s="298"/>
      <c r="N635" s="211"/>
      <c r="O635" s="211"/>
      <c r="P635" s="211"/>
      <c r="Q635" s="211"/>
      <c r="R635" s="211"/>
      <c r="S635" s="211"/>
      <c r="T635" s="211"/>
      <c r="U635" s="211"/>
      <c r="V635" s="211"/>
    </row>
    <row r="636" spans="11:22" ht="15.75" customHeight="1" x14ac:dyDescent="0.2">
      <c r="K636" s="298"/>
      <c r="N636" s="211"/>
      <c r="O636" s="211"/>
      <c r="P636" s="211"/>
      <c r="Q636" s="211"/>
      <c r="R636" s="211"/>
      <c r="S636" s="211"/>
      <c r="T636" s="211"/>
      <c r="U636" s="211"/>
      <c r="V636" s="211"/>
    </row>
    <row r="637" spans="11:22" ht="15.75" customHeight="1" x14ac:dyDescent="0.2">
      <c r="K637" s="298"/>
      <c r="N637" s="211"/>
      <c r="O637" s="211"/>
      <c r="P637" s="211"/>
      <c r="Q637" s="211"/>
      <c r="R637" s="211"/>
      <c r="S637" s="211"/>
      <c r="T637" s="211"/>
      <c r="U637" s="211"/>
      <c r="V637" s="211"/>
    </row>
    <row r="638" spans="11:22" ht="15.75" customHeight="1" x14ac:dyDescent="0.2">
      <c r="K638" s="298"/>
      <c r="N638" s="211"/>
      <c r="O638" s="211"/>
      <c r="P638" s="211"/>
      <c r="Q638" s="211"/>
      <c r="R638" s="211"/>
      <c r="S638" s="211"/>
      <c r="T638" s="211"/>
      <c r="U638" s="211"/>
      <c r="V638" s="211"/>
    </row>
    <row r="639" spans="11:22" ht="15.75" customHeight="1" x14ac:dyDescent="0.2">
      <c r="K639" s="298"/>
      <c r="N639" s="211"/>
      <c r="O639" s="211"/>
      <c r="P639" s="211"/>
      <c r="Q639" s="211"/>
      <c r="R639" s="211"/>
      <c r="S639" s="211"/>
      <c r="T639" s="211"/>
      <c r="U639" s="211"/>
      <c r="V639" s="211"/>
    </row>
    <row r="640" spans="11:22" ht="15.75" customHeight="1" x14ac:dyDescent="0.2">
      <c r="K640" s="298"/>
      <c r="N640" s="211"/>
      <c r="O640" s="211"/>
      <c r="P640" s="211"/>
      <c r="Q640" s="211"/>
      <c r="R640" s="211"/>
      <c r="S640" s="211"/>
      <c r="T640" s="211"/>
      <c r="U640" s="211"/>
      <c r="V640" s="211"/>
    </row>
    <row r="641" spans="11:22" ht="15.75" customHeight="1" x14ac:dyDescent="0.2">
      <c r="K641" s="298"/>
      <c r="N641" s="211"/>
      <c r="O641" s="211"/>
      <c r="P641" s="211"/>
      <c r="Q641" s="211"/>
      <c r="R641" s="211"/>
      <c r="S641" s="211"/>
      <c r="T641" s="211"/>
      <c r="U641" s="211"/>
      <c r="V641" s="211"/>
    </row>
    <row r="642" spans="11:22" ht="15.75" customHeight="1" x14ac:dyDescent="0.2">
      <c r="K642" s="298"/>
      <c r="N642" s="211"/>
      <c r="O642" s="211"/>
      <c r="P642" s="211"/>
      <c r="Q642" s="211"/>
      <c r="R642" s="211"/>
      <c r="S642" s="211"/>
      <c r="T642" s="211"/>
      <c r="U642" s="211"/>
      <c r="V642" s="211"/>
    </row>
    <row r="643" spans="11:22" ht="15.75" customHeight="1" x14ac:dyDescent="0.2">
      <c r="K643" s="298"/>
      <c r="N643" s="211"/>
      <c r="O643" s="211"/>
      <c r="P643" s="211"/>
      <c r="Q643" s="211"/>
      <c r="R643" s="211"/>
      <c r="S643" s="211"/>
      <c r="T643" s="211"/>
      <c r="U643" s="211"/>
      <c r="V643" s="211"/>
    </row>
    <row r="644" spans="11:22" ht="15.75" customHeight="1" x14ac:dyDescent="0.2">
      <c r="K644" s="298"/>
      <c r="N644" s="211"/>
      <c r="O644" s="211"/>
      <c r="P644" s="211"/>
      <c r="Q644" s="211"/>
      <c r="R644" s="211"/>
      <c r="S644" s="211"/>
      <c r="T644" s="211"/>
      <c r="U644" s="211"/>
      <c r="V644" s="211"/>
    </row>
    <row r="645" spans="11:22" ht="15.75" customHeight="1" x14ac:dyDescent="0.2">
      <c r="K645" s="298"/>
      <c r="N645" s="211"/>
      <c r="O645" s="211"/>
      <c r="P645" s="211"/>
      <c r="Q645" s="211"/>
      <c r="R645" s="211"/>
      <c r="S645" s="211"/>
      <c r="T645" s="211"/>
      <c r="U645" s="211"/>
      <c r="V645" s="211"/>
    </row>
    <row r="646" spans="11:22" ht="15.75" customHeight="1" x14ac:dyDescent="0.2">
      <c r="K646" s="298"/>
      <c r="N646" s="211"/>
      <c r="O646" s="211"/>
      <c r="P646" s="211"/>
      <c r="Q646" s="211"/>
      <c r="R646" s="211"/>
      <c r="S646" s="211"/>
      <c r="T646" s="211"/>
      <c r="U646" s="211"/>
      <c r="V646" s="211"/>
    </row>
    <row r="647" spans="11:22" ht="15.75" customHeight="1" x14ac:dyDescent="0.2">
      <c r="K647" s="298"/>
      <c r="N647" s="211"/>
      <c r="O647" s="211"/>
      <c r="P647" s="211"/>
      <c r="Q647" s="211"/>
      <c r="R647" s="211"/>
      <c r="S647" s="211"/>
      <c r="T647" s="211"/>
      <c r="U647" s="211"/>
      <c r="V647" s="211"/>
    </row>
    <row r="648" spans="11:22" ht="15.75" customHeight="1" x14ac:dyDescent="0.2">
      <c r="K648" s="298"/>
      <c r="N648" s="211"/>
      <c r="O648" s="211"/>
      <c r="P648" s="211"/>
      <c r="Q648" s="211"/>
      <c r="R648" s="211"/>
      <c r="S648" s="211"/>
      <c r="T648" s="211"/>
      <c r="U648" s="211"/>
      <c r="V648" s="211"/>
    </row>
    <row r="649" spans="11:22" ht="15.75" customHeight="1" x14ac:dyDescent="0.2">
      <c r="K649" s="298"/>
      <c r="N649" s="211"/>
      <c r="O649" s="211"/>
      <c r="P649" s="211"/>
      <c r="Q649" s="211"/>
      <c r="R649" s="211"/>
      <c r="S649" s="211"/>
      <c r="T649" s="211"/>
      <c r="U649" s="211"/>
      <c r="V649" s="211"/>
    </row>
    <row r="650" spans="11:22" ht="15.75" customHeight="1" x14ac:dyDescent="0.2">
      <c r="K650" s="298"/>
      <c r="N650" s="211"/>
      <c r="O650" s="211"/>
      <c r="P650" s="211"/>
      <c r="Q650" s="211"/>
      <c r="R650" s="211"/>
      <c r="S650" s="211"/>
      <c r="T650" s="211"/>
      <c r="U650" s="211"/>
      <c r="V650" s="211"/>
    </row>
    <row r="651" spans="11:22" ht="15.75" customHeight="1" x14ac:dyDescent="0.2">
      <c r="K651" s="298"/>
      <c r="N651" s="211"/>
      <c r="O651" s="211"/>
      <c r="P651" s="211"/>
      <c r="Q651" s="211"/>
      <c r="R651" s="211"/>
      <c r="S651" s="211"/>
      <c r="T651" s="211"/>
      <c r="U651" s="211"/>
      <c r="V651" s="211"/>
    </row>
    <row r="652" spans="11:22" ht="15.75" customHeight="1" x14ac:dyDescent="0.2">
      <c r="K652" s="298"/>
      <c r="N652" s="211"/>
      <c r="O652" s="211"/>
      <c r="P652" s="211"/>
      <c r="Q652" s="211"/>
      <c r="R652" s="211"/>
      <c r="S652" s="211"/>
      <c r="T652" s="211"/>
      <c r="U652" s="211"/>
      <c r="V652" s="211"/>
    </row>
    <row r="653" spans="11:22" ht="15.75" customHeight="1" x14ac:dyDescent="0.2">
      <c r="K653" s="298"/>
      <c r="N653" s="211"/>
      <c r="O653" s="211"/>
      <c r="P653" s="211"/>
      <c r="Q653" s="211"/>
      <c r="R653" s="211"/>
      <c r="S653" s="211"/>
      <c r="T653" s="211"/>
      <c r="U653" s="211"/>
      <c r="V653" s="211"/>
    </row>
    <row r="654" spans="11:22" ht="15.75" customHeight="1" x14ac:dyDescent="0.2">
      <c r="K654" s="298"/>
      <c r="N654" s="211"/>
      <c r="O654" s="211"/>
      <c r="P654" s="211"/>
      <c r="Q654" s="211"/>
      <c r="R654" s="211"/>
      <c r="S654" s="211"/>
      <c r="T654" s="211"/>
      <c r="U654" s="211"/>
      <c r="V654" s="211"/>
    </row>
    <row r="655" spans="11:22" ht="15.75" customHeight="1" x14ac:dyDescent="0.2">
      <c r="K655" s="298"/>
      <c r="N655" s="211"/>
      <c r="O655" s="211"/>
      <c r="P655" s="211"/>
      <c r="Q655" s="211"/>
      <c r="R655" s="211"/>
      <c r="S655" s="211"/>
      <c r="T655" s="211"/>
      <c r="U655" s="211"/>
      <c r="V655" s="211"/>
    </row>
    <row r="656" spans="11:22" ht="15.75" customHeight="1" x14ac:dyDescent="0.2">
      <c r="K656" s="298"/>
      <c r="N656" s="211"/>
      <c r="O656" s="211"/>
      <c r="P656" s="211"/>
      <c r="Q656" s="211"/>
      <c r="R656" s="211"/>
      <c r="S656" s="211"/>
      <c r="T656" s="211"/>
      <c r="U656" s="211"/>
      <c r="V656" s="211"/>
    </row>
    <row r="657" spans="11:22" ht="15.75" customHeight="1" x14ac:dyDescent="0.2">
      <c r="K657" s="298"/>
      <c r="N657" s="211"/>
      <c r="O657" s="211"/>
      <c r="P657" s="211"/>
      <c r="Q657" s="211"/>
      <c r="R657" s="211"/>
      <c r="S657" s="211"/>
      <c r="T657" s="211"/>
      <c r="U657" s="211"/>
      <c r="V657" s="211"/>
    </row>
    <row r="658" spans="11:22" ht="15.75" customHeight="1" x14ac:dyDescent="0.2">
      <c r="K658" s="298"/>
      <c r="N658" s="211"/>
      <c r="O658" s="211"/>
      <c r="P658" s="211"/>
      <c r="Q658" s="211"/>
      <c r="R658" s="211"/>
      <c r="S658" s="211"/>
      <c r="T658" s="211"/>
      <c r="U658" s="211"/>
      <c r="V658" s="211"/>
    </row>
    <row r="659" spans="11:22" ht="15.75" customHeight="1" x14ac:dyDescent="0.2">
      <c r="K659" s="298"/>
      <c r="N659" s="211"/>
      <c r="O659" s="211"/>
      <c r="P659" s="211"/>
      <c r="Q659" s="211"/>
      <c r="R659" s="211"/>
      <c r="S659" s="211"/>
      <c r="T659" s="211"/>
      <c r="U659" s="211"/>
      <c r="V659" s="211"/>
    </row>
    <row r="660" spans="11:22" ht="15.75" customHeight="1" x14ac:dyDescent="0.2">
      <c r="K660" s="298"/>
      <c r="N660" s="211"/>
      <c r="O660" s="211"/>
      <c r="P660" s="211"/>
      <c r="Q660" s="211"/>
      <c r="R660" s="211"/>
      <c r="S660" s="211"/>
      <c r="T660" s="211"/>
      <c r="U660" s="211"/>
      <c r="V660" s="211"/>
    </row>
    <row r="661" spans="11:22" ht="15.75" customHeight="1" x14ac:dyDescent="0.2">
      <c r="K661" s="298"/>
      <c r="N661" s="211"/>
      <c r="O661" s="211"/>
      <c r="P661" s="211"/>
      <c r="Q661" s="211"/>
      <c r="R661" s="211"/>
      <c r="S661" s="211"/>
      <c r="T661" s="211"/>
      <c r="U661" s="211"/>
      <c r="V661" s="211"/>
    </row>
    <row r="662" spans="11:22" ht="15.75" customHeight="1" x14ac:dyDescent="0.2">
      <c r="K662" s="298"/>
      <c r="N662" s="211"/>
      <c r="O662" s="211"/>
      <c r="P662" s="211"/>
      <c r="Q662" s="211"/>
      <c r="R662" s="211"/>
      <c r="S662" s="211"/>
      <c r="T662" s="211"/>
      <c r="U662" s="211"/>
      <c r="V662" s="211"/>
    </row>
    <row r="663" spans="11:22" ht="15.75" customHeight="1" x14ac:dyDescent="0.2">
      <c r="K663" s="298"/>
      <c r="N663" s="211"/>
      <c r="O663" s="211"/>
      <c r="P663" s="211"/>
      <c r="Q663" s="211"/>
      <c r="R663" s="211"/>
      <c r="S663" s="211"/>
      <c r="T663" s="211"/>
      <c r="U663" s="211"/>
      <c r="V663" s="211"/>
    </row>
    <row r="664" spans="11:22" ht="15.75" customHeight="1" x14ac:dyDescent="0.2">
      <c r="K664" s="298"/>
      <c r="N664" s="211"/>
      <c r="O664" s="211"/>
      <c r="P664" s="211"/>
      <c r="Q664" s="211"/>
      <c r="R664" s="211"/>
      <c r="S664" s="211"/>
      <c r="T664" s="211"/>
      <c r="U664" s="211"/>
      <c r="V664" s="211"/>
    </row>
    <row r="665" spans="11:22" ht="15.75" customHeight="1" x14ac:dyDescent="0.2">
      <c r="K665" s="298"/>
      <c r="N665" s="211"/>
      <c r="O665" s="211"/>
      <c r="P665" s="211"/>
      <c r="Q665" s="211"/>
      <c r="R665" s="211"/>
      <c r="S665" s="211"/>
      <c r="T665" s="211"/>
      <c r="U665" s="211"/>
      <c r="V665" s="211"/>
    </row>
    <row r="666" spans="11:22" ht="15.75" customHeight="1" x14ac:dyDescent="0.2">
      <c r="K666" s="298"/>
      <c r="N666" s="211"/>
      <c r="O666" s="211"/>
      <c r="P666" s="211"/>
      <c r="Q666" s="211"/>
      <c r="R666" s="211"/>
      <c r="S666" s="211"/>
      <c r="T666" s="211"/>
      <c r="U666" s="211"/>
      <c r="V666" s="211"/>
    </row>
    <row r="667" spans="11:22" ht="15.75" customHeight="1" x14ac:dyDescent="0.2">
      <c r="K667" s="298"/>
      <c r="N667" s="211"/>
      <c r="O667" s="211"/>
      <c r="P667" s="211"/>
      <c r="Q667" s="211"/>
      <c r="R667" s="211"/>
      <c r="S667" s="211"/>
      <c r="T667" s="211"/>
      <c r="U667" s="211"/>
      <c r="V667" s="211"/>
    </row>
    <row r="668" spans="11:22" ht="15.75" customHeight="1" x14ac:dyDescent="0.2">
      <c r="K668" s="298"/>
      <c r="N668" s="211"/>
      <c r="O668" s="211"/>
      <c r="P668" s="211"/>
      <c r="Q668" s="211"/>
      <c r="R668" s="211"/>
      <c r="S668" s="211"/>
      <c r="T668" s="211"/>
      <c r="U668" s="211"/>
      <c r="V668" s="211"/>
    </row>
    <row r="669" spans="11:22" ht="15.75" customHeight="1" x14ac:dyDescent="0.2">
      <c r="K669" s="298"/>
      <c r="N669" s="211"/>
      <c r="O669" s="211"/>
      <c r="P669" s="211"/>
      <c r="Q669" s="211"/>
      <c r="R669" s="211"/>
      <c r="S669" s="211"/>
      <c r="T669" s="211"/>
      <c r="U669" s="211"/>
      <c r="V669" s="211"/>
    </row>
    <row r="670" spans="11:22" ht="15.75" customHeight="1" x14ac:dyDescent="0.2">
      <c r="K670" s="298"/>
      <c r="N670" s="211"/>
      <c r="O670" s="211"/>
      <c r="P670" s="211"/>
      <c r="Q670" s="211"/>
      <c r="R670" s="211"/>
      <c r="S670" s="211"/>
      <c r="T670" s="211"/>
      <c r="U670" s="211"/>
      <c r="V670" s="211"/>
    </row>
    <row r="671" spans="11:22" ht="15.75" customHeight="1" x14ac:dyDescent="0.2">
      <c r="K671" s="298"/>
      <c r="N671" s="211"/>
      <c r="O671" s="211"/>
      <c r="P671" s="211"/>
      <c r="Q671" s="211"/>
      <c r="R671" s="211"/>
      <c r="S671" s="211"/>
      <c r="T671" s="211"/>
      <c r="U671" s="211"/>
      <c r="V671" s="211"/>
    </row>
    <row r="672" spans="11:22" ht="15.75" customHeight="1" x14ac:dyDescent="0.2">
      <c r="K672" s="298"/>
      <c r="N672" s="211"/>
      <c r="O672" s="211"/>
      <c r="P672" s="211"/>
      <c r="Q672" s="211"/>
      <c r="R672" s="211"/>
      <c r="S672" s="211"/>
      <c r="T672" s="211"/>
      <c r="U672" s="211"/>
      <c r="V672" s="211"/>
    </row>
    <row r="673" spans="11:22" ht="15.75" customHeight="1" x14ac:dyDescent="0.2">
      <c r="K673" s="298"/>
      <c r="N673" s="211"/>
      <c r="O673" s="211"/>
      <c r="P673" s="211"/>
      <c r="Q673" s="211"/>
      <c r="R673" s="211"/>
      <c r="S673" s="211"/>
      <c r="T673" s="211"/>
      <c r="U673" s="211"/>
      <c r="V673" s="211"/>
    </row>
    <row r="674" spans="11:22" ht="15.75" customHeight="1" x14ac:dyDescent="0.2">
      <c r="K674" s="298"/>
      <c r="N674" s="211"/>
      <c r="O674" s="211"/>
      <c r="P674" s="211"/>
      <c r="Q674" s="211"/>
      <c r="R674" s="211"/>
      <c r="S674" s="211"/>
      <c r="T674" s="211"/>
      <c r="U674" s="211"/>
      <c r="V674" s="211"/>
    </row>
    <row r="675" spans="11:22" ht="15.75" customHeight="1" x14ac:dyDescent="0.2">
      <c r="K675" s="298"/>
      <c r="N675" s="211"/>
      <c r="O675" s="211"/>
      <c r="P675" s="211"/>
      <c r="Q675" s="211"/>
      <c r="R675" s="211"/>
      <c r="S675" s="211"/>
      <c r="T675" s="211"/>
      <c r="U675" s="211"/>
      <c r="V675" s="211"/>
    </row>
    <row r="676" spans="11:22" ht="15.75" customHeight="1" x14ac:dyDescent="0.2">
      <c r="K676" s="298"/>
      <c r="N676" s="211"/>
      <c r="O676" s="211"/>
      <c r="P676" s="211"/>
      <c r="Q676" s="211"/>
      <c r="R676" s="211"/>
      <c r="S676" s="211"/>
      <c r="T676" s="211"/>
      <c r="U676" s="211"/>
      <c r="V676" s="211"/>
    </row>
    <row r="677" spans="11:22" ht="15.75" customHeight="1" x14ac:dyDescent="0.2">
      <c r="K677" s="298"/>
      <c r="N677" s="211"/>
      <c r="O677" s="211"/>
      <c r="P677" s="211"/>
      <c r="Q677" s="211"/>
      <c r="R677" s="211"/>
      <c r="S677" s="211"/>
      <c r="T677" s="211"/>
      <c r="U677" s="211"/>
      <c r="V677" s="211"/>
    </row>
    <row r="678" spans="11:22" ht="15.75" customHeight="1" x14ac:dyDescent="0.2">
      <c r="K678" s="298"/>
      <c r="N678" s="211"/>
      <c r="O678" s="211"/>
      <c r="P678" s="211"/>
      <c r="Q678" s="211"/>
      <c r="R678" s="211"/>
      <c r="S678" s="211"/>
      <c r="T678" s="211"/>
      <c r="U678" s="211"/>
      <c r="V678" s="211"/>
    </row>
    <row r="679" spans="11:22" ht="15.75" customHeight="1" x14ac:dyDescent="0.2">
      <c r="K679" s="298"/>
      <c r="N679" s="211"/>
      <c r="O679" s="211"/>
      <c r="P679" s="211"/>
      <c r="Q679" s="211"/>
      <c r="R679" s="211"/>
      <c r="S679" s="211"/>
      <c r="T679" s="211"/>
      <c r="U679" s="211"/>
      <c r="V679" s="211"/>
    </row>
    <row r="680" spans="11:22" ht="15.75" customHeight="1" x14ac:dyDescent="0.2">
      <c r="K680" s="298"/>
      <c r="N680" s="211"/>
      <c r="O680" s="211"/>
      <c r="P680" s="211"/>
      <c r="Q680" s="211"/>
      <c r="R680" s="211"/>
      <c r="S680" s="211"/>
      <c r="T680" s="211"/>
      <c r="U680" s="211"/>
      <c r="V680" s="211"/>
    </row>
    <row r="681" spans="11:22" ht="15.75" customHeight="1" x14ac:dyDescent="0.2">
      <c r="K681" s="298"/>
      <c r="N681" s="211"/>
      <c r="O681" s="211"/>
      <c r="P681" s="211"/>
      <c r="Q681" s="211"/>
      <c r="R681" s="211"/>
      <c r="S681" s="211"/>
      <c r="T681" s="211"/>
      <c r="U681" s="211"/>
      <c r="V681" s="211"/>
    </row>
    <row r="682" spans="11:22" ht="15.75" customHeight="1" x14ac:dyDescent="0.2">
      <c r="K682" s="298"/>
      <c r="N682" s="211"/>
      <c r="O682" s="211"/>
      <c r="P682" s="211"/>
      <c r="Q682" s="211"/>
      <c r="R682" s="211"/>
      <c r="S682" s="211"/>
      <c r="T682" s="211"/>
      <c r="U682" s="211"/>
      <c r="V682" s="211"/>
    </row>
    <row r="683" spans="11:22" ht="15.75" customHeight="1" x14ac:dyDescent="0.2">
      <c r="K683" s="298"/>
      <c r="N683" s="211"/>
      <c r="O683" s="211"/>
      <c r="P683" s="211"/>
      <c r="Q683" s="211"/>
      <c r="R683" s="211"/>
      <c r="S683" s="211"/>
      <c r="T683" s="211"/>
      <c r="U683" s="211"/>
      <c r="V683" s="211"/>
    </row>
    <row r="684" spans="11:22" ht="15.75" customHeight="1" x14ac:dyDescent="0.2">
      <c r="K684" s="298"/>
      <c r="N684" s="211"/>
      <c r="O684" s="211"/>
      <c r="P684" s="211"/>
      <c r="Q684" s="211"/>
      <c r="R684" s="211"/>
      <c r="S684" s="211"/>
      <c r="T684" s="211"/>
      <c r="U684" s="211"/>
      <c r="V684" s="211"/>
    </row>
    <row r="685" spans="11:22" ht="15.75" customHeight="1" x14ac:dyDescent="0.2">
      <c r="K685" s="298"/>
      <c r="N685" s="211"/>
      <c r="O685" s="211"/>
      <c r="P685" s="211"/>
      <c r="Q685" s="211"/>
      <c r="R685" s="211"/>
      <c r="S685" s="211"/>
      <c r="T685" s="211"/>
      <c r="U685" s="211"/>
      <c r="V685" s="211"/>
    </row>
    <row r="686" spans="11:22" ht="15.75" customHeight="1" x14ac:dyDescent="0.2">
      <c r="K686" s="298"/>
      <c r="N686" s="211"/>
      <c r="O686" s="211"/>
      <c r="P686" s="211"/>
      <c r="Q686" s="211"/>
      <c r="R686" s="211"/>
      <c r="S686" s="211"/>
      <c r="T686" s="211"/>
      <c r="U686" s="211"/>
      <c r="V686" s="211"/>
    </row>
    <row r="687" spans="11:22" ht="15.75" customHeight="1" x14ac:dyDescent="0.2">
      <c r="K687" s="298"/>
      <c r="N687" s="211"/>
      <c r="O687" s="211"/>
      <c r="P687" s="211"/>
      <c r="Q687" s="211"/>
      <c r="R687" s="211"/>
      <c r="S687" s="211"/>
      <c r="T687" s="211"/>
      <c r="U687" s="211"/>
      <c r="V687" s="211"/>
    </row>
    <row r="688" spans="11:22" ht="15.75" customHeight="1" x14ac:dyDescent="0.2">
      <c r="K688" s="298"/>
      <c r="N688" s="211"/>
      <c r="O688" s="211"/>
      <c r="P688" s="211"/>
      <c r="Q688" s="211"/>
      <c r="R688" s="211"/>
      <c r="S688" s="211"/>
      <c r="T688" s="211"/>
      <c r="U688" s="211"/>
      <c r="V688" s="211"/>
    </row>
    <row r="689" spans="11:22" ht="15.75" customHeight="1" x14ac:dyDescent="0.2">
      <c r="K689" s="298"/>
      <c r="N689" s="211"/>
      <c r="O689" s="211"/>
      <c r="P689" s="211"/>
      <c r="Q689" s="211"/>
      <c r="R689" s="211"/>
      <c r="S689" s="211"/>
      <c r="T689" s="211"/>
      <c r="U689" s="211"/>
      <c r="V689" s="211"/>
    </row>
    <row r="690" spans="11:22" ht="15.75" customHeight="1" x14ac:dyDescent="0.2">
      <c r="K690" s="298"/>
      <c r="N690" s="211"/>
      <c r="O690" s="211"/>
      <c r="P690" s="211"/>
      <c r="Q690" s="211"/>
      <c r="R690" s="211"/>
      <c r="S690" s="211"/>
      <c r="T690" s="211"/>
      <c r="U690" s="211"/>
      <c r="V690" s="211"/>
    </row>
    <row r="691" spans="11:22" ht="15.75" customHeight="1" x14ac:dyDescent="0.2">
      <c r="K691" s="298"/>
      <c r="N691" s="211"/>
      <c r="O691" s="211"/>
      <c r="P691" s="211"/>
      <c r="Q691" s="211"/>
      <c r="R691" s="211"/>
      <c r="S691" s="211"/>
      <c r="T691" s="211"/>
      <c r="U691" s="211"/>
      <c r="V691" s="211"/>
    </row>
    <row r="692" spans="11:22" ht="15.75" customHeight="1" x14ac:dyDescent="0.2">
      <c r="K692" s="298"/>
      <c r="N692" s="211"/>
      <c r="O692" s="211"/>
      <c r="P692" s="211"/>
      <c r="Q692" s="211"/>
      <c r="R692" s="211"/>
      <c r="S692" s="211"/>
      <c r="T692" s="211"/>
      <c r="U692" s="211"/>
      <c r="V692" s="211"/>
    </row>
    <row r="693" spans="11:22" ht="15.75" customHeight="1" x14ac:dyDescent="0.2">
      <c r="K693" s="298"/>
      <c r="N693" s="211"/>
      <c r="O693" s="211"/>
      <c r="P693" s="211"/>
      <c r="Q693" s="211"/>
      <c r="R693" s="211"/>
      <c r="S693" s="211"/>
      <c r="T693" s="211"/>
      <c r="U693" s="211"/>
      <c r="V693" s="211"/>
    </row>
    <row r="694" spans="11:22" ht="15.75" customHeight="1" x14ac:dyDescent="0.2">
      <c r="K694" s="298"/>
      <c r="N694" s="211"/>
      <c r="O694" s="211"/>
      <c r="P694" s="211"/>
      <c r="Q694" s="211"/>
      <c r="R694" s="211"/>
      <c r="S694" s="211"/>
      <c r="T694" s="211"/>
      <c r="U694" s="211"/>
      <c r="V694" s="211"/>
    </row>
    <row r="695" spans="11:22" ht="15.75" customHeight="1" x14ac:dyDescent="0.2">
      <c r="K695" s="298"/>
      <c r="N695" s="211"/>
      <c r="O695" s="211"/>
      <c r="P695" s="211"/>
      <c r="Q695" s="211"/>
      <c r="R695" s="211"/>
      <c r="S695" s="211"/>
      <c r="T695" s="211"/>
      <c r="U695" s="211"/>
      <c r="V695" s="211"/>
    </row>
    <row r="696" spans="11:22" ht="15.75" customHeight="1" x14ac:dyDescent="0.2">
      <c r="K696" s="298"/>
      <c r="N696" s="211"/>
      <c r="O696" s="211"/>
      <c r="P696" s="211"/>
      <c r="Q696" s="211"/>
      <c r="R696" s="211"/>
      <c r="S696" s="211"/>
      <c r="T696" s="211"/>
      <c r="U696" s="211"/>
      <c r="V696" s="211"/>
    </row>
    <row r="697" spans="11:22" ht="15.75" customHeight="1" x14ac:dyDescent="0.2">
      <c r="K697" s="298"/>
      <c r="N697" s="211"/>
      <c r="O697" s="211"/>
      <c r="P697" s="211"/>
      <c r="Q697" s="211"/>
      <c r="R697" s="211"/>
      <c r="S697" s="211"/>
      <c r="T697" s="211"/>
      <c r="U697" s="211"/>
      <c r="V697" s="211"/>
    </row>
    <row r="698" spans="11:22" ht="15.75" customHeight="1" x14ac:dyDescent="0.2">
      <c r="K698" s="298"/>
      <c r="N698" s="211"/>
      <c r="O698" s="211"/>
      <c r="P698" s="211"/>
      <c r="Q698" s="211"/>
      <c r="R698" s="211"/>
      <c r="S698" s="211"/>
      <c r="T698" s="211"/>
      <c r="U698" s="211"/>
      <c r="V698" s="211"/>
    </row>
    <row r="699" spans="11:22" ht="15.75" customHeight="1" x14ac:dyDescent="0.2">
      <c r="K699" s="298"/>
      <c r="N699" s="211"/>
      <c r="O699" s="211"/>
      <c r="P699" s="211"/>
      <c r="Q699" s="211"/>
      <c r="R699" s="211"/>
      <c r="S699" s="211"/>
      <c r="T699" s="211"/>
      <c r="U699" s="211"/>
      <c r="V699" s="211"/>
    </row>
    <row r="700" spans="11:22" ht="15.75" customHeight="1" x14ac:dyDescent="0.2">
      <c r="K700" s="298"/>
      <c r="N700" s="211"/>
      <c r="O700" s="211"/>
      <c r="P700" s="211"/>
      <c r="Q700" s="211"/>
      <c r="R700" s="211"/>
      <c r="S700" s="211"/>
      <c r="T700" s="211"/>
      <c r="U700" s="211"/>
      <c r="V700" s="211"/>
    </row>
    <row r="701" spans="11:22" ht="15.75" customHeight="1" x14ac:dyDescent="0.2">
      <c r="K701" s="298"/>
      <c r="N701" s="211"/>
      <c r="O701" s="211"/>
      <c r="P701" s="211"/>
      <c r="Q701" s="211"/>
      <c r="R701" s="211"/>
      <c r="S701" s="211"/>
      <c r="T701" s="211"/>
      <c r="U701" s="211"/>
      <c r="V701" s="211"/>
    </row>
    <row r="702" spans="11:22" ht="15.75" customHeight="1" x14ac:dyDescent="0.2">
      <c r="K702" s="298"/>
      <c r="N702" s="211"/>
      <c r="O702" s="211"/>
      <c r="P702" s="211"/>
      <c r="Q702" s="211"/>
      <c r="R702" s="211"/>
      <c r="S702" s="211"/>
      <c r="T702" s="211"/>
      <c r="U702" s="211"/>
      <c r="V702" s="211"/>
    </row>
    <row r="703" spans="11:22" ht="15.75" customHeight="1" x14ac:dyDescent="0.2">
      <c r="K703" s="298"/>
      <c r="N703" s="211"/>
      <c r="O703" s="211"/>
      <c r="P703" s="211"/>
      <c r="Q703" s="211"/>
      <c r="R703" s="211"/>
      <c r="S703" s="211"/>
      <c r="T703" s="211"/>
      <c r="U703" s="211"/>
      <c r="V703" s="211"/>
    </row>
    <row r="704" spans="11:22" ht="15.75" customHeight="1" x14ac:dyDescent="0.2">
      <c r="K704" s="298"/>
      <c r="N704" s="211"/>
      <c r="O704" s="211"/>
      <c r="P704" s="211"/>
      <c r="Q704" s="211"/>
      <c r="R704" s="211"/>
      <c r="S704" s="211"/>
      <c r="T704" s="211"/>
      <c r="U704" s="211"/>
      <c r="V704" s="211"/>
    </row>
    <row r="705" spans="11:22" ht="15.75" customHeight="1" x14ac:dyDescent="0.2">
      <c r="K705" s="298"/>
      <c r="N705" s="211"/>
      <c r="O705" s="211"/>
      <c r="P705" s="211"/>
      <c r="Q705" s="211"/>
      <c r="R705" s="211"/>
      <c r="S705" s="211"/>
      <c r="T705" s="211"/>
      <c r="U705" s="211"/>
      <c r="V705" s="211"/>
    </row>
    <row r="706" spans="11:22" ht="15.75" customHeight="1" x14ac:dyDescent="0.2">
      <c r="K706" s="298"/>
      <c r="N706" s="211"/>
      <c r="O706" s="211"/>
      <c r="P706" s="211"/>
      <c r="Q706" s="211"/>
      <c r="R706" s="211"/>
      <c r="S706" s="211"/>
      <c r="T706" s="211"/>
      <c r="U706" s="211"/>
      <c r="V706" s="211"/>
    </row>
    <row r="707" spans="11:22" ht="15.75" customHeight="1" x14ac:dyDescent="0.2">
      <c r="K707" s="298"/>
      <c r="N707" s="211"/>
      <c r="O707" s="211"/>
      <c r="P707" s="211"/>
      <c r="Q707" s="211"/>
      <c r="R707" s="211"/>
      <c r="S707" s="211"/>
      <c r="T707" s="211"/>
      <c r="U707" s="211"/>
      <c r="V707" s="211"/>
    </row>
    <row r="708" spans="11:22" ht="15.75" customHeight="1" x14ac:dyDescent="0.2">
      <c r="K708" s="298"/>
      <c r="N708" s="211"/>
      <c r="O708" s="211"/>
      <c r="P708" s="211"/>
      <c r="Q708" s="211"/>
      <c r="R708" s="211"/>
      <c r="S708" s="211"/>
      <c r="T708" s="211"/>
      <c r="U708" s="211"/>
      <c r="V708" s="211"/>
    </row>
    <row r="709" spans="11:22" ht="15.75" customHeight="1" x14ac:dyDescent="0.2">
      <c r="K709" s="298"/>
      <c r="N709" s="211"/>
      <c r="O709" s="211"/>
      <c r="P709" s="211"/>
      <c r="Q709" s="211"/>
      <c r="R709" s="211"/>
      <c r="S709" s="211"/>
      <c r="T709" s="211"/>
      <c r="U709" s="211"/>
      <c r="V709" s="211"/>
    </row>
    <row r="710" spans="11:22" ht="15.75" customHeight="1" x14ac:dyDescent="0.2">
      <c r="K710" s="298"/>
      <c r="N710" s="211"/>
      <c r="O710" s="211"/>
      <c r="P710" s="211"/>
      <c r="Q710" s="211"/>
      <c r="R710" s="211"/>
      <c r="S710" s="211"/>
      <c r="T710" s="211"/>
      <c r="U710" s="211"/>
      <c r="V710" s="211"/>
    </row>
    <row r="711" spans="11:22" ht="15.75" customHeight="1" x14ac:dyDescent="0.2">
      <c r="K711" s="298"/>
      <c r="N711" s="211"/>
      <c r="O711" s="211"/>
      <c r="P711" s="211"/>
      <c r="Q711" s="211"/>
      <c r="R711" s="211"/>
      <c r="S711" s="211"/>
      <c r="T711" s="211"/>
      <c r="U711" s="211"/>
      <c r="V711" s="211"/>
    </row>
    <row r="712" spans="11:22" ht="15.75" customHeight="1" x14ac:dyDescent="0.2">
      <c r="K712" s="298"/>
      <c r="N712" s="211"/>
      <c r="O712" s="211"/>
      <c r="P712" s="211"/>
      <c r="Q712" s="211"/>
      <c r="R712" s="211"/>
      <c r="S712" s="211"/>
      <c r="T712" s="211"/>
      <c r="U712" s="211"/>
      <c r="V712" s="211"/>
    </row>
    <row r="713" spans="11:22" ht="15.75" customHeight="1" x14ac:dyDescent="0.2">
      <c r="K713" s="298"/>
      <c r="N713" s="211"/>
      <c r="O713" s="211"/>
      <c r="P713" s="211"/>
      <c r="Q713" s="211"/>
      <c r="R713" s="211"/>
      <c r="S713" s="211"/>
      <c r="T713" s="211"/>
      <c r="U713" s="211"/>
      <c r="V713" s="211"/>
    </row>
    <row r="714" spans="11:22" ht="15.75" customHeight="1" x14ac:dyDescent="0.2">
      <c r="K714" s="298"/>
      <c r="N714" s="211"/>
      <c r="O714" s="211"/>
      <c r="P714" s="211"/>
      <c r="Q714" s="211"/>
      <c r="R714" s="211"/>
      <c r="S714" s="211"/>
      <c r="T714" s="211"/>
      <c r="U714" s="211"/>
      <c r="V714" s="211"/>
    </row>
    <row r="715" spans="11:22" ht="15.75" customHeight="1" x14ac:dyDescent="0.2">
      <c r="K715" s="298"/>
      <c r="N715" s="211"/>
      <c r="O715" s="211"/>
      <c r="P715" s="211"/>
      <c r="Q715" s="211"/>
      <c r="R715" s="211"/>
      <c r="S715" s="211"/>
      <c r="T715" s="211"/>
      <c r="U715" s="211"/>
      <c r="V715" s="211"/>
    </row>
    <row r="716" spans="11:22" ht="15.75" customHeight="1" x14ac:dyDescent="0.2">
      <c r="K716" s="298"/>
      <c r="N716" s="211"/>
      <c r="O716" s="211"/>
      <c r="P716" s="211"/>
      <c r="Q716" s="211"/>
      <c r="R716" s="211"/>
      <c r="S716" s="211"/>
      <c r="T716" s="211"/>
      <c r="U716" s="211"/>
      <c r="V716" s="211"/>
    </row>
    <row r="717" spans="11:22" ht="15.75" customHeight="1" x14ac:dyDescent="0.2">
      <c r="K717" s="298"/>
      <c r="N717" s="211"/>
      <c r="O717" s="211"/>
      <c r="P717" s="211"/>
      <c r="Q717" s="211"/>
      <c r="R717" s="211"/>
      <c r="S717" s="211"/>
      <c r="T717" s="211"/>
      <c r="U717" s="211"/>
      <c r="V717" s="211"/>
    </row>
    <row r="718" spans="11:22" ht="15.75" customHeight="1" x14ac:dyDescent="0.2">
      <c r="K718" s="298"/>
      <c r="N718" s="211"/>
      <c r="O718" s="211"/>
      <c r="P718" s="211"/>
      <c r="Q718" s="211"/>
      <c r="R718" s="211"/>
      <c r="S718" s="211"/>
      <c r="T718" s="211"/>
      <c r="U718" s="211"/>
      <c r="V718" s="211"/>
    </row>
    <row r="719" spans="11:22" ht="15.75" customHeight="1" x14ac:dyDescent="0.2">
      <c r="K719" s="298"/>
      <c r="N719" s="211"/>
      <c r="O719" s="211"/>
      <c r="P719" s="211"/>
      <c r="Q719" s="211"/>
      <c r="R719" s="211"/>
      <c r="S719" s="211"/>
      <c r="T719" s="211"/>
      <c r="U719" s="211"/>
      <c r="V719" s="211"/>
    </row>
    <row r="720" spans="11:22" ht="15.75" customHeight="1" x14ac:dyDescent="0.2">
      <c r="K720" s="298"/>
      <c r="N720" s="211"/>
      <c r="O720" s="211"/>
      <c r="P720" s="211"/>
      <c r="Q720" s="211"/>
      <c r="R720" s="211"/>
      <c r="S720" s="211"/>
      <c r="T720" s="211"/>
      <c r="U720" s="211"/>
      <c r="V720" s="211"/>
    </row>
    <row r="721" spans="11:22" ht="15.75" customHeight="1" x14ac:dyDescent="0.2">
      <c r="K721" s="298"/>
      <c r="N721" s="211"/>
      <c r="O721" s="211"/>
      <c r="P721" s="211"/>
      <c r="Q721" s="211"/>
      <c r="R721" s="211"/>
      <c r="S721" s="211"/>
      <c r="T721" s="211"/>
      <c r="U721" s="211"/>
      <c r="V721" s="211"/>
    </row>
    <row r="722" spans="11:22" ht="15.75" customHeight="1" x14ac:dyDescent="0.2">
      <c r="K722" s="298"/>
      <c r="N722" s="211"/>
      <c r="O722" s="211"/>
      <c r="P722" s="211"/>
      <c r="Q722" s="211"/>
      <c r="R722" s="211"/>
      <c r="S722" s="211"/>
      <c r="T722" s="211"/>
      <c r="U722" s="211"/>
      <c r="V722" s="211"/>
    </row>
    <row r="723" spans="11:22" ht="15.75" customHeight="1" x14ac:dyDescent="0.2">
      <c r="K723" s="298"/>
      <c r="N723" s="211"/>
      <c r="O723" s="211"/>
      <c r="P723" s="211"/>
      <c r="Q723" s="211"/>
      <c r="R723" s="211"/>
      <c r="S723" s="211"/>
      <c r="T723" s="211"/>
      <c r="U723" s="211"/>
      <c r="V723" s="211"/>
    </row>
    <row r="724" spans="11:22" ht="15.75" customHeight="1" x14ac:dyDescent="0.2">
      <c r="K724" s="298"/>
      <c r="N724" s="211"/>
      <c r="O724" s="211"/>
      <c r="P724" s="211"/>
      <c r="Q724" s="211"/>
      <c r="R724" s="211"/>
      <c r="S724" s="211"/>
      <c r="T724" s="211"/>
      <c r="U724" s="211"/>
      <c r="V724" s="211"/>
    </row>
    <row r="725" spans="11:22" ht="15.75" customHeight="1" x14ac:dyDescent="0.2">
      <c r="K725" s="298"/>
      <c r="N725" s="211"/>
      <c r="O725" s="211"/>
      <c r="P725" s="211"/>
      <c r="Q725" s="211"/>
      <c r="R725" s="211"/>
      <c r="S725" s="211"/>
      <c r="T725" s="211"/>
      <c r="U725" s="211"/>
      <c r="V725" s="211"/>
    </row>
    <row r="726" spans="11:22" ht="15.75" customHeight="1" x14ac:dyDescent="0.2">
      <c r="K726" s="298"/>
      <c r="N726" s="211"/>
      <c r="O726" s="211"/>
      <c r="P726" s="211"/>
      <c r="Q726" s="211"/>
      <c r="R726" s="211"/>
      <c r="S726" s="211"/>
      <c r="T726" s="211"/>
      <c r="U726" s="211"/>
      <c r="V726" s="211"/>
    </row>
    <row r="727" spans="11:22" ht="15.75" customHeight="1" x14ac:dyDescent="0.2">
      <c r="K727" s="298"/>
      <c r="N727" s="211"/>
      <c r="O727" s="211"/>
      <c r="P727" s="211"/>
      <c r="Q727" s="211"/>
      <c r="R727" s="211"/>
      <c r="S727" s="211"/>
      <c r="T727" s="211"/>
      <c r="U727" s="211"/>
      <c r="V727" s="211"/>
    </row>
    <row r="728" spans="11:22" ht="15.75" customHeight="1" x14ac:dyDescent="0.2">
      <c r="K728" s="298"/>
      <c r="N728" s="211"/>
      <c r="O728" s="211"/>
      <c r="P728" s="211"/>
      <c r="Q728" s="211"/>
      <c r="R728" s="211"/>
      <c r="S728" s="211"/>
      <c r="T728" s="211"/>
      <c r="U728" s="211"/>
      <c r="V728" s="211"/>
    </row>
    <row r="729" spans="11:22" ht="15.75" customHeight="1" x14ac:dyDescent="0.2">
      <c r="K729" s="298"/>
      <c r="N729" s="211"/>
      <c r="O729" s="211"/>
      <c r="P729" s="211"/>
      <c r="Q729" s="211"/>
      <c r="R729" s="211"/>
      <c r="S729" s="211"/>
      <c r="T729" s="211"/>
      <c r="U729" s="211"/>
      <c r="V729" s="211"/>
    </row>
    <row r="730" spans="11:22" ht="15.75" customHeight="1" x14ac:dyDescent="0.2">
      <c r="K730" s="298"/>
      <c r="N730" s="211"/>
      <c r="O730" s="211"/>
      <c r="P730" s="211"/>
      <c r="Q730" s="211"/>
      <c r="R730" s="211"/>
      <c r="S730" s="211"/>
      <c r="T730" s="211"/>
      <c r="U730" s="211"/>
      <c r="V730" s="211"/>
    </row>
    <row r="731" spans="11:22" ht="15.75" customHeight="1" x14ac:dyDescent="0.2">
      <c r="K731" s="298"/>
      <c r="N731" s="211"/>
      <c r="O731" s="211"/>
      <c r="P731" s="211"/>
      <c r="Q731" s="211"/>
      <c r="R731" s="211"/>
      <c r="S731" s="211"/>
      <c r="T731" s="211"/>
      <c r="U731" s="211"/>
      <c r="V731" s="211"/>
    </row>
    <row r="732" spans="11:22" ht="15.75" customHeight="1" x14ac:dyDescent="0.2">
      <c r="K732" s="298"/>
      <c r="N732" s="211"/>
      <c r="O732" s="211"/>
      <c r="P732" s="211"/>
      <c r="Q732" s="211"/>
      <c r="R732" s="211"/>
      <c r="S732" s="211"/>
      <c r="T732" s="211"/>
      <c r="U732" s="211"/>
      <c r="V732" s="211"/>
    </row>
    <row r="733" spans="11:22" ht="15.75" customHeight="1" x14ac:dyDescent="0.2">
      <c r="K733" s="298"/>
      <c r="N733" s="211"/>
      <c r="O733" s="211"/>
      <c r="P733" s="211"/>
      <c r="Q733" s="211"/>
      <c r="R733" s="211"/>
      <c r="S733" s="211"/>
      <c r="T733" s="211"/>
      <c r="U733" s="211"/>
      <c r="V733" s="211"/>
    </row>
    <row r="734" spans="11:22" ht="15.75" customHeight="1" x14ac:dyDescent="0.2">
      <c r="K734" s="298"/>
      <c r="N734" s="211"/>
      <c r="O734" s="211"/>
      <c r="P734" s="211"/>
      <c r="Q734" s="211"/>
      <c r="R734" s="211"/>
      <c r="S734" s="211"/>
      <c r="T734" s="211"/>
      <c r="U734" s="211"/>
      <c r="V734" s="211"/>
    </row>
    <row r="735" spans="11:22" ht="15.75" customHeight="1" x14ac:dyDescent="0.2">
      <c r="K735" s="298"/>
      <c r="N735" s="211"/>
      <c r="O735" s="211"/>
      <c r="P735" s="211"/>
      <c r="Q735" s="211"/>
      <c r="R735" s="211"/>
      <c r="S735" s="211"/>
      <c r="T735" s="211"/>
      <c r="U735" s="211"/>
      <c r="V735" s="211"/>
    </row>
    <row r="736" spans="11:22" ht="15.75" customHeight="1" x14ac:dyDescent="0.2">
      <c r="K736" s="298"/>
      <c r="N736" s="211"/>
      <c r="O736" s="211"/>
      <c r="P736" s="211"/>
      <c r="Q736" s="211"/>
      <c r="R736" s="211"/>
      <c r="S736" s="211"/>
      <c r="T736" s="211"/>
      <c r="U736" s="211"/>
      <c r="V736" s="211"/>
    </row>
    <row r="737" spans="11:22" ht="15.75" customHeight="1" x14ac:dyDescent="0.2">
      <c r="K737" s="298"/>
      <c r="N737" s="211"/>
      <c r="O737" s="211"/>
      <c r="P737" s="211"/>
      <c r="Q737" s="211"/>
      <c r="R737" s="211"/>
      <c r="S737" s="211"/>
      <c r="T737" s="211"/>
      <c r="U737" s="211"/>
      <c r="V737" s="211"/>
    </row>
    <row r="738" spans="11:22" ht="15.75" customHeight="1" x14ac:dyDescent="0.2">
      <c r="K738" s="298"/>
      <c r="N738" s="211"/>
      <c r="O738" s="211"/>
      <c r="P738" s="211"/>
      <c r="Q738" s="211"/>
      <c r="R738" s="211"/>
      <c r="S738" s="211"/>
      <c r="T738" s="211"/>
      <c r="U738" s="211"/>
      <c r="V738" s="211"/>
    </row>
    <row r="739" spans="11:22" ht="15.75" customHeight="1" x14ac:dyDescent="0.2">
      <c r="K739" s="298"/>
      <c r="N739" s="211"/>
      <c r="O739" s="211"/>
      <c r="P739" s="211"/>
      <c r="Q739" s="211"/>
      <c r="R739" s="211"/>
      <c r="S739" s="211"/>
      <c r="T739" s="211"/>
      <c r="U739" s="211"/>
      <c r="V739" s="211"/>
    </row>
    <row r="740" spans="11:22" ht="15.75" customHeight="1" x14ac:dyDescent="0.2">
      <c r="K740" s="298"/>
      <c r="N740" s="211"/>
      <c r="O740" s="211"/>
      <c r="P740" s="211"/>
      <c r="Q740" s="211"/>
      <c r="R740" s="211"/>
      <c r="S740" s="211"/>
      <c r="T740" s="211"/>
      <c r="U740" s="211"/>
      <c r="V740" s="211"/>
    </row>
    <row r="741" spans="11:22" ht="15.75" customHeight="1" x14ac:dyDescent="0.2">
      <c r="K741" s="298"/>
      <c r="N741" s="211"/>
      <c r="O741" s="211"/>
      <c r="P741" s="211"/>
      <c r="Q741" s="211"/>
      <c r="R741" s="211"/>
      <c r="S741" s="211"/>
      <c r="T741" s="211"/>
      <c r="U741" s="211"/>
      <c r="V741" s="211"/>
    </row>
    <row r="742" spans="11:22" ht="15.75" customHeight="1" x14ac:dyDescent="0.2">
      <c r="K742" s="298"/>
      <c r="N742" s="211"/>
      <c r="O742" s="211"/>
      <c r="P742" s="211"/>
      <c r="Q742" s="211"/>
      <c r="R742" s="211"/>
      <c r="S742" s="211"/>
      <c r="T742" s="211"/>
      <c r="U742" s="211"/>
      <c r="V742" s="211"/>
    </row>
    <row r="743" spans="11:22" ht="15.75" customHeight="1" x14ac:dyDescent="0.2">
      <c r="K743" s="298"/>
      <c r="N743" s="211"/>
      <c r="O743" s="211"/>
      <c r="P743" s="211"/>
      <c r="Q743" s="211"/>
      <c r="R743" s="211"/>
      <c r="S743" s="211"/>
      <c r="T743" s="211"/>
      <c r="U743" s="211"/>
      <c r="V743" s="211"/>
    </row>
    <row r="744" spans="11:22" ht="15.75" customHeight="1" x14ac:dyDescent="0.2">
      <c r="K744" s="298"/>
      <c r="N744" s="211"/>
      <c r="O744" s="211"/>
      <c r="P744" s="211"/>
      <c r="Q744" s="211"/>
      <c r="R744" s="211"/>
      <c r="S744" s="211"/>
      <c r="T744" s="211"/>
      <c r="U744" s="211"/>
      <c r="V744" s="211"/>
    </row>
    <row r="745" spans="11:22" ht="15.75" customHeight="1" x14ac:dyDescent="0.2">
      <c r="K745" s="298"/>
      <c r="N745" s="211"/>
      <c r="O745" s="211"/>
      <c r="P745" s="211"/>
      <c r="Q745" s="211"/>
      <c r="R745" s="211"/>
      <c r="S745" s="211"/>
      <c r="T745" s="211"/>
      <c r="U745" s="211"/>
      <c r="V745" s="211"/>
    </row>
    <row r="746" spans="11:22" ht="15.75" customHeight="1" x14ac:dyDescent="0.2">
      <c r="K746" s="298"/>
      <c r="N746" s="211"/>
      <c r="O746" s="211"/>
      <c r="P746" s="211"/>
      <c r="Q746" s="211"/>
      <c r="R746" s="211"/>
      <c r="S746" s="211"/>
      <c r="T746" s="211"/>
      <c r="U746" s="211"/>
      <c r="V746" s="211"/>
    </row>
    <row r="747" spans="11:22" ht="15.75" customHeight="1" x14ac:dyDescent="0.2">
      <c r="K747" s="298"/>
      <c r="N747" s="211"/>
      <c r="O747" s="211"/>
      <c r="P747" s="211"/>
      <c r="Q747" s="211"/>
      <c r="R747" s="211"/>
      <c r="S747" s="211"/>
      <c r="T747" s="211"/>
      <c r="U747" s="211"/>
      <c r="V747" s="211"/>
    </row>
    <row r="748" spans="11:22" ht="15.75" customHeight="1" x14ac:dyDescent="0.2">
      <c r="K748" s="298"/>
      <c r="N748" s="211"/>
      <c r="O748" s="211"/>
      <c r="P748" s="211"/>
      <c r="Q748" s="211"/>
      <c r="R748" s="211"/>
      <c r="S748" s="211"/>
      <c r="T748" s="211"/>
      <c r="U748" s="211"/>
      <c r="V748" s="211"/>
    </row>
    <row r="749" spans="11:22" ht="15.75" customHeight="1" x14ac:dyDescent="0.2">
      <c r="K749" s="298"/>
      <c r="N749" s="211"/>
      <c r="O749" s="211"/>
      <c r="P749" s="211"/>
      <c r="Q749" s="211"/>
      <c r="R749" s="211"/>
      <c r="S749" s="211"/>
      <c r="T749" s="211"/>
      <c r="U749" s="211"/>
      <c r="V749" s="211"/>
    </row>
    <row r="750" spans="11:22" ht="15.75" customHeight="1" x14ac:dyDescent="0.2">
      <c r="K750" s="298"/>
      <c r="N750" s="211"/>
      <c r="O750" s="211"/>
      <c r="P750" s="211"/>
      <c r="Q750" s="211"/>
      <c r="R750" s="211"/>
      <c r="S750" s="211"/>
      <c r="T750" s="211"/>
      <c r="U750" s="211"/>
      <c r="V750" s="211"/>
    </row>
    <row r="751" spans="11:22" ht="15.75" customHeight="1" x14ac:dyDescent="0.2">
      <c r="K751" s="298"/>
      <c r="N751" s="211"/>
      <c r="O751" s="211"/>
      <c r="P751" s="211"/>
      <c r="Q751" s="211"/>
      <c r="R751" s="211"/>
      <c r="S751" s="211"/>
      <c r="T751" s="211"/>
      <c r="U751" s="211"/>
      <c r="V751" s="211"/>
    </row>
    <row r="752" spans="11:22" ht="15.75" customHeight="1" x14ac:dyDescent="0.2">
      <c r="K752" s="298"/>
      <c r="N752" s="211"/>
      <c r="O752" s="211"/>
      <c r="P752" s="211"/>
      <c r="Q752" s="211"/>
      <c r="R752" s="211"/>
      <c r="S752" s="211"/>
      <c r="T752" s="211"/>
      <c r="U752" s="211"/>
      <c r="V752" s="211"/>
    </row>
    <row r="753" spans="11:22" ht="15.75" customHeight="1" x14ac:dyDescent="0.2">
      <c r="K753" s="298"/>
      <c r="N753" s="211"/>
      <c r="O753" s="211"/>
      <c r="P753" s="211"/>
      <c r="Q753" s="211"/>
      <c r="R753" s="211"/>
      <c r="S753" s="211"/>
      <c r="T753" s="211"/>
      <c r="U753" s="211"/>
      <c r="V753" s="211"/>
    </row>
    <row r="754" spans="11:22" ht="15.75" customHeight="1" x14ac:dyDescent="0.2">
      <c r="K754" s="298"/>
      <c r="N754" s="211"/>
      <c r="O754" s="211"/>
      <c r="P754" s="211"/>
      <c r="Q754" s="211"/>
      <c r="R754" s="211"/>
      <c r="S754" s="211"/>
      <c r="T754" s="211"/>
      <c r="U754" s="211"/>
      <c r="V754" s="211"/>
    </row>
    <row r="755" spans="11:22" ht="15.75" customHeight="1" x14ac:dyDescent="0.2">
      <c r="K755" s="298"/>
      <c r="N755" s="211"/>
      <c r="O755" s="211"/>
      <c r="P755" s="211"/>
      <c r="Q755" s="211"/>
      <c r="R755" s="211"/>
      <c r="S755" s="211"/>
      <c r="T755" s="211"/>
      <c r="U755" s="211"/>
      <c r="V755" s="211"/>
    </row>
    <row r="756" spans="11:22" ht="15.75" customHeight="1" x14ac:dyDescent="0.2">
      <c r="K756" s="298"/>
      <c r="N756" s="211"/>
      <c r="O756" s="211"/>
      <c r="P756" s="211"/>
      <c r="Q756" s="211"/>
      <c r="R756" s="211"/>
      <c r="S756" s="211"/>
      <c r="T756" s="211"/>
      <c r="U756" s="211"/>
      <c r="V756" s="211"/>
    </row>
    <row r="757" spans="11:22" ht="15.75" customHeight="1" x14ac:dyDescent="0.2">
      <c r="K757" s="298"/>
      <c r="N757" s="211"/>
      <c r="O757" s="211"/>
      <c r="P757" s="211"/>
      <c r="Q757" s="211"/>
      <c r="R757" s="211"/>
      <c r="S757" s="211"/>
      <c r="T757" s="211"/>
      <c r="U757" s="211"/>
      <c r="V757" s="211"/>
    </row>
    <row r="758" spans="11:22" ht="15.75" customHeight="1" x14ac:dyDescent="0.2">
      <c r="K758" s="298"/>
      <c r="N758" s="211"/>
      <c r="O758" s="211"/>
      <c r="P758" s="211"/>
      <c r="Q758" s="211"/>
      <c r="R758" s="211"/>
      <c r="S758" s="211"/>
      <c r="T758" s="211"/>
      <c r="U758" s="211"/>
      <c r="V758" s="211"/>
    </row>
    <row r="759" spans="11:22" ht="15.75" customHeight="1" x14ac:dyDescent="0.2">
      <c r="K759" s="298"/>
      <c r="N759" s="211"/>
      <c r="O759" s="211"/>
      <c r="P759" s="211"/>
      <c r="Q759" s="211"/>
      <c r="R759" s="211"/>
      <c r="S759" s="211"/>
      <c r="T759" s="211"/>
      <c r="U759" s="211"/>
      <c r="V759" s="211"/>
    </row>
    <row r="760" spans="11:22" ht="15.75" customHeight="1" x14ac:dyDescent="0.2">
      <c r="K760" s="298"/>
      <c r="N760" s="211"/>
      <c r="O760" s="211"/>
      <c r="P760" s="211"/>
      <c r="Q760" s="211"/>
      <c r="R760" s="211"/>
      <c r="S760" s="211"/>
      <c r="T760" s="211"/>
      <c r="U760" s="211"/>
      <c r="V760" s="211"/>
    </row>
    <row r="761" spans="11:22" ht="15.75" customHeight="1" x14ac:dyDescent="0.2">
      <c r="K761" s="298"/>
      <c r="N761" s="211"/>
      <c r="O761" s="211"/>
      <c r="P761" s="211"/>
      <c r="Q761" s="211"/>
      <c r="R761" s="211"/>
      <c r="S761" s="211"/>
      <c r="T761" s="211"/>
      <c r="U761" s="211"/>
      <c r="V761" s="211"/>
    </row>
    <row r="762" spans="11:22" ht="15.75" customHeight="1" x14ac:dyDescent="0.2">
      <c r="K762" s="298"/>
      <c r="N762" s="211"/>
      <c r="O762" s="211"/>
      <c r="P762" s="211"/>
      <c r="Q762" s="211"/>
      <c r="R762" s="211"/>
      <c r="S762" s="211"/>
      <c r="T762" s="211"/>
      <c r="U762" s="211"/>
      <c r="V762" s="211"/>
    </row>
    <row r="763" spans="11:22" ht="15.75" customHeight="1" x14ac:dyDescent="0.2">
      <c r="K763" s="298"/>
      <c r="N763" s="211"/>
      <c r="O763" s="211"/>
      <c r="P763" s="211"/>
      <c r="Q763" s="211"/>
      <c r="R763" s="211"/>
      <c r="S763" s="211"/>
      <c r="T763" s="211"/>
      <c r="U763" s="211"/>
      <c r="V763" s="211"/>
    </row>
    <row r="764" spans="11:22" ht="15.75" customHeight="1" x14ac:dyDescent="0.2">
      <c r="K764" s="298"/>
      <c r="N764" s="211"/>
      <c r="O764" s="211"/>
      <c r="P764" s="211"/>
      <c r="Q764" s="211"/>
      <c r="R764" s="211"/>
      <c r="S764" s="211"/>
      <c r="T764" s="211"/>
      <c r="U764" s="211"/>
      <c r="V764" s="211"/>
    </row>
    <row r="765" spans="11:22" ht="15.75" customHeight="1" x14ac:dyDescent="0.2">
      <c r="K765" s="298"/>
      <c r="N765" s="211"/>
      <c r="O765" s="211"/>
      <c r="P765" s="211"/>
      <c r="Q765" s="211"/>
      <c r="R765" s="211"/>
      <c r="S765" s="211"/>
      <c r="T765" s="211"/>
      <c r="U765" s="211"/>
      <c r="V765" s="211"/>
    </row>
    <row r="766" spans="11:22" ht="15.75" customHeight="1" x14ac:dyDescent="0.2">
      <c r="K766" s="298"/>
      <c r="N766" s="211"/>
      <c r="O766" s="211"/>
      <c r="P766" s="211"/>
      <c r="Q766" s="211"/>
      <c r="R766" s="211"/>
      <c r="S766" s="211"/>
      <c r="T766" s="211"/>
      <c r="U766" s="211"/>
      <c r="V766" s="211"/>
    </row>
    <row r="767" spans="11:22" ht="15.75" customHeight="1" x14ac:dyDescent="0.2">
      <c r="K767" s="298"/>
      <c r="N767" s="211"/>
      <c r="O767" s="211"/>
      <c r="P767" s="211"/>
      <c r="Q767" s="211"/>
      <c r="R767" s="211"/>
      <c r="S767" s="211"/>
      <c r="T767" s="211"/>
      <c r="U767" s="211"/>
      <c r="V767" s="211"/>
    </row>
    <row r="768" spans="11:22" ht="15.75" customHeight="1" x14ac:dyDescent="0.2">
      <c r="K768" s="298"/>
      <c r="N768" s="211"/>
      <c r="O768" s="211"/>
      <c r="P768" s="211"/>
      <c r="Q768" s="211"/>
      <c r="R768" s="211"/>
      <c r="S768" s="211"/>
      <c r="T768" s="211"/>
      <c r="U768" s="211"/>
      <c r="V768" s="211"/>
    </row>
    <row r="769" spans="11:22" ht="15.75" customHeight="1" x14ac:dyDescent="0.2">
      <c r="K769" s="298"/>
      <c r="N769" s="211"/>
      <c r="O769" s="211"/>
      <c r="P769" s="211"/>
      <c r="Q769" s="211"/>
      <c r="R769" s="211"/>
      <c r="S769" s="211"/>
      <c r="T769" s="211"/>
      <c r="U769" s="211"/>
      <c r="V769" s="211"/>
    </row>
    <row r="770" spans="11:22" ht="15.75" customHeight="1" x14ac:dyDescent="0.2">
      <c r="K770" s="298"/>
      <c r="N770" s="211"/>
      <c r="O770" s="211"/>
      <c r="P770" s="211"/>
      <c r="Q770" s="211"/>
      <c r="R770" s="211"/>
      <c r="S770" s="211"/>
      <c r="T770" s="211"/>
      <c r="U770" s="211"/>
      <c r="V770" s="211"/>
    </row>
    <row r="771" spans="11:22" ht="15.75" customHeight="1" x14ac:dyDescent="0.2">
      <c r="K771" s="298"/>
      <c r="N771" s="211"/>
      <c r="O771" s="211"/>
      <c r="P771" s="211"/>
      <c r="Q771" s="211"/>
      <c r="R771" s="211"/>
      <c r="S771" s="211"/>
      <c r="T771" s="211"/>
      <c r="U771" s="211"/>
      <c r="V771" s="211"/>
    </row>
    <row r="772" spans="11:22" ht="15.75" customHeight="1" x14ac:dyDescent="0.2">
      <c r="K772" s="298"/>
      <c r="N772" s="211"/>
      <c r="O772" s="211"/>
      <c r="P772" s="211"/>
      <c r="Q772" s="211"/>
      <c r="R772" s="211"/>
      <c r="S772" s="211"/>
      <c r="T772" s="211"/>
      <c r="U772" s="211"/>
      <c r="V772" s="211"/>
    </row>
    <row r="773" spans="11:22" ht="15.75" customHeight="1" x14ac:dyDescent="0.2">
      <c r="K773" s="298"/>
      <c r="N773" s="211"/>
      <c r="O773" s="211"/>
      <c r="P773" s="211"/>
      <c r="Q773" s="211"/>
      <c r="R773" s="211"/>
      <c r="S773" s="211"/>
      <c r="T773" s="211"/>
      <c r="U773" s="211"/>
      <c r="V773" s="211"/>
    </row>
    <row r="774" spans="11:22" ht="15.75" customHeight="1" x14ac:dyDescent="0.2">
      <c r="K774" s="298"/>
      <c r="N774" s="211"/>
      <c r="O774" s="211"/>
      <c r="P774" s="211"/>
      <c r="Q774" s="211"/>
      <c r="R774" s="211"/>
      <c r="S774" s="211"/>
      <c r="T774" s="211"/>
      <c r="U774" s="211"/>
      <c r="V774" s="211"/>
    </row>
    <row r="775" spans="11:22" ht="15.75" customHeight="1" x14ac:dyDescent="0.2">
      <c r="K775" s="298"/>
      <c r="N775" s="211"/>
      <c r="O775" s="211"/>
      <c r="P775" s="211"/>
      <c r="Q775" s="211"/>
      <c r="R775" s="211"/>
      <c r="S775" s="211"/>
      <c r="T775" s="211"/>
      <c r="U775" s="211"/>
      <c r="V775" s="211"/>
    </row>
    <row r="776" spans="11:22" ht="15.75" customHeight="1" x14ac:dyDescent="0.2">
      <c r="K776" s="298"/>
      <c r="N776" s="211"/>
      <c r="O776" s="211"/>
      <c r="P776" s="211"/>
      <c r="Q776" s="211"/>
      <c r="R776" s="211"/>
      <c r="S776" s="211"/>
      <c r="T776" s="211"/>
      <c r="U776" s="211"/>
      <c r="V776" s="211"/>
    </row>
    <row r="777" spans="11:22" ht="15.75" customHeight="1" x14ac:dyDescent="0.2">
      <c r="K777" s="298"/>
      <c r="N777" s="211"/>
      <c r="O777" s="211"/>
      <c r="P777" s="211"/>
      <c r="Q777" s="211"/>
      <c r="R777" s="211"/>
      <c r="S777" s="211"/>
      <c r="T777" s="211"/>
      <c r="U777" s="211"/>
      <c r="V777" s="211"/>
    </row>
    <row r="778" spans="11:22" ht="15.75" customHeight="1" x14ac:dyDescent="0.2">
      <c r="K778" s="298"/>
      <c r="N778" s="211"/>
      <c r="O778" s="211"/>
      <c r="P778" s="211"/>
      <c r="Q778" s="211"/>
      <c r="R778" s="211"/>
      <c r="S778" s="211"/>
      <c r="T778" s="211"/>
      <c r="U778" s="211"/>
      <c r="V778" s="211"/>
    </row>
    <row r="779" spans="11:22" ht="15.75" customHeight="1" x14ac:dyDescent="0.2">
      <c r="K779" s="298"/>
      <c r="N779" s="211"/>
      <c r="O779" s="211"/>
      <c r="P779" s="211"/>
      <c r="Q779" s="211"/>
      <c r="R779" s="211"/>
      <c r="S779" s="211"/>
      <c r="T779" s="211"/>
      <c r="U779" s="211"/>
      <c r="V779" s="211"/>
    </row>
    <row r="780" spans="11:22" ht="15.75" customHeight="1" x14ac:dyDescent="0.2">
      <c r="K780" s="298"/>
      <c r="N780" s="211"/>
      <c r="O780" s="211"/>
      <c r="P780" s="211"/>
      <c r="Q780" s="211"/>
      <c r="R780" s="211"/>
      <c r="S780" s="211"/>
      <c r="T780" s="211"/>
      <c r="U780" s="211"/>
      <c r="V780" s="211"/>
    </row>
    <row r="781" spans="11:22" ht="15.75" customHeight="1" x14ac:dyDescent="0.2">
      <c r="K781" s="298"/>
      <c r="N781" s="211"/>
      <c r="O781" s="211"/>
      <c r="P781" s="211"/>
      <c r="Q781" s="211"/>
      <c r="R781" s="211"/>
      <c r="S781" s="211"/>
      <c r="T781" s="211"/>
      <c r="U781" s="211"/>
      <c r="V781" s="211"/>
    </row>
    <row r="782" spans="11:22" ht="15.75" customHeight="1" x14ac:dyDescent="0.2">
      <c r="K782" s="298"/>
      <c r="N782" s="211"/>
      <c r="O782" s="211"/>
      <c r="P782" s="211"/>
      <c r="Q782" s="211"/>
      <c r="R782" s="211"/>
      <c r="S782" s="211"/>
      <c r="T782" s="211"/>
      <c r="U782" s="211"/>
      <c r="V782" s="211"/>
    </row>
    <row r="783" spans="11:22" ht="15.75" customHeight="1" x14ac:dyDescent="0.2">
      <c r="K783" s="298"/>
      <c r="N783" s="211"/>
      <c r="O783" s="211"/>
      <c r="P783" s="211"/>
      <c r="Q783" s="211"/>
      <c r="R783" s="211"/>
      <c r="S783" s="211"/>
      <c r="T783" s="211"/>
      <c r="U783" s="211"/>
      <c r="V783" s="211"/>
    </row>
    <row r="784" spans="11:22" ht="15.75" customHeight="1" x14ac:dyDescent="0.2">
      <c r="K784" s="298"/>
      <c r="N784" s="211"/>
      <c r="O784" s="211"/>
      <c r="P784" s="211"/>
      <c r="Q784" s="211"/>
      <c r="R784" s="211"/>
      <c r="S784" s="211"/>
      <c r="T784" s="211"/>
      <c r="U784" s="211"/>
      <c r="V784" s="211"/>
    </row>
    <row r="785" spans="11:22" ht="15.75" customHeight="1" x14ac:dyDescent="0.2">
      <c r="K785" s="298"/>
      <c r="N785" s="211"/>
      <c r="O785" s="211"/>
      <c r="P785" s="211"/>
      <c r="Q785" s="211"/>
      <c r="R785" s="211"/>
      <c r="S785" s="211"/>
      <c r="T785" s="211"/>
      <c r="U785" s="211"/>
      <c r="V785" s="211"/>
    </row>
    <row r="786" spans="11:22" ht="15.75" customHeight="1" x14ac:dyDescent="0.2">
      <c r="K786" s="298"/>
      <c r="N786" s="211"/>
      <c r="O786" s="211"/>
      <c r="P786" s="211"/>
      <c r="Q786" s="211"/>
      <c r="R786" s="211"/>
      <c r="S786" s="211"/>
      <c r="T786" s="211"/>
      <c r="U786" s="211"/>
      <c r="V786" s="211"/>
    </row>
    <row r="787" spans="11:22" ht="15.75" customHeight="1" x14ac:dyDescent="0.2">
      <c r="K787" s="298"/>
      <c r="N787" s="211"/>
      <c r="O787" s="211"/>
      <c r="P787" s="211"/>
      <c r="Q787" s="211"/>
      <c r="R787" s="211"/>
      <c r="S787" s="211"/>
      <c r="T787" s="211"/>
      <c r="U787" s="211"/>
      <c r="V787" s="211"/>
    </row>
    <row r="788" spans="11:22" ht="15.75" customHeight="1" x14ac:dyDescent="0.2">
      <c r="K788" s="298"/>
      <c r="N788" s="211"/>
      <c r="O788" s="211"/>
      <c r="P788" s="211"/>
      <c r="Q788" s="211"/>
      <c r="R788" s="211"/>
      <c r="S788" s="211"/>
      <c r="T788" s="211"/>
      <c r="U788" s="211"/>
      <c r="V788" s="211"/>
    </row>
    <row r="789" spans="11:22" ht="15.75" customHeight="1" x14ac:dyDescent="0.2">
      <c r="K789" s="298"/>
      <c r="N789" s="211"/>
      <c r="O789" s="211"/>
      <c r="P789" s="211"/>
      <c r="Q789" s="211"/>
      <c r="R789" s="211"/>
      <c r="S789" s="211"/>
      <c r="T789" s="211"/>
      <c r="U789" s="211"/>
      <c r="V789" s="211"/>
    </row>
    <row r="790" spans="11:22" ht="15.75" customHeight="1" x14ac:dyDescent="0.2">
      <c r="K790" s="298"/>
      <c r="N790" s="211"/>
      <c r="O790" s="211"/>
      <c r="P790" s="211"/>
      <c r="Q790" s="211"/>
      <c r="R790" s="211"/>
      <c r="S790" s="211"/>
      <c r="T790" s="211"/>
      <c r="U790" s="211"/>
      <c r="V790" s="211"/>
    </row>
    <row r="791" spans="11:22" ht="15.75" customHeight="1" x14ac:dyDescent="0.2">
      <c r="K791" s="298"/>
      <c r="N791" s="211"/>
      <c r="O791" s="211"/>
      <c r="P791" s="211"/>
      <c r="Q791" s="211"/>
      <c r="R791" s="211"/>
      <c r="S791" s="211"/>
      <c r="T791" s="211"/>
      <c r="U791" s="211"/>
      <c r="V791" s="211"/>
    </row>
    <row r="792" spans="11:22" ht="15.75" customHeight="1" x14ac:dyDescent="0.2">
      <c r="K792" s="298"/>
      <c r="N792" s="211"/>
      <c r="O792" s="211"/>
      <c r="P792" s="211"/>
      <c r="Q792" s="211"/>
      <c r="R792" s="211"/>
      <c r="S792" s="211"/>
      <c r="T792" s="211"/>
      <c r="U792" s="211"/>
      <c r="V792" s="211"/>
    </row>
    <row r="793" spans="11:22" ht="15.75" customHeight="1" x14ac:dyDescent="0.2">
      <c r="K793" s="298"/>
      <c r="N793" s="211"/>
      <c r="O793" s="211"/>
      <c r="P793" s="211"/>
      <c r="Q793" s="211"/>
      <c r="R793" s="211"/>
      <c r="S793" s="211"/>
      <c r="T793" s="211"/>
      <c r="U793" s="211"/>
      <c r="V793" s="211"/>
    </row>
    <row r="794" spans="11:22" ht="15.75" customHeight="1" x14ac:dyDescent="0.2">
      <c r="K794" s="298"/>
      <c r="N794" s="211"/>
      <c r="O794" s="211"/>
      <c r="P794" s="211"/>
      <c r="Q794" s="211"/>
      <c r="R794" s="211"/>
      <c r="S794" s="211"/>
      <c r="T794" s="211"/>
      <c r="U794" s="211"/>
      <c r="V794" s="211"/>
    </row>
    <row r="795" spans="11:22" ht="15.75" customHeight="1" x14ac:dyDescent="0.2">
      <c r="K795" s="298"/>
      <c r="N795" s="211"/>
      <c r="O795" s="211"/>
      <c r="P795" s="211"/>
      <c r="Q795" s="211"/>
      <c r="R795" s="211"/>
      <c r="S795" s="211"/>
      <c r="T795" s="211"/>
      <c r="U795" s="211"/>
      <c r="V795" s="211"/>
    </row>
    <row r="796" spans="11:22" ht="15.75" customHeight="1" x14ac:dyDescent="0.2">
      <c r="K796" s="298"/>
      <c r="N796" s="211"/>
      <c r="O796" s="211"/>
      <c r="P796" s="211"/>
      <c r="Q796" s="211"/>
      <c r="R796" s="211"/>
      <c r="S796" s="211"/>
      <c r="T796" s="211"/>
      <c r="U796" s="211"/>
      <c r="V796" s="211"/>
    </row>
    <row r="797" spans="11:22" ht="15.75" customHeight="1" x14ac:dyDescent="0.2">
      <c r="K797" s="298"/>
      <c r="N797" s="211"/>
      <c r="O797" s="211"/>
      <c r="P797" s="211"/>
      <c r="Q797" s="211"/>
      <c r="R797" s="211"/>
      <c r="S797" s="211"/>
      <c r="T797" s="211"/>
      <c r="U797" s="211"/>
      <c r="V797" s="211"/>
    </row>
    <row r="798" spans="11:22" ht="15.75" customHeight="1" x14ac:dyDescent="0.2">
      <c r="K798" s="298"/>
      <c r="N798" s="211"/>
      <c r="O798" s="211"/>
      <c r="P798" s="211"/>
      <c r="Q798" s="211"/>
      <c r="R798" s="211"/>
      <c r="S798" s="211"/>
      <c r="T798" s="211"/>
      <c r="U798" s="211"/>
      <c r="V798" s="211"/>
    </row>
    <row r="799" spans="11:22" ht="15.75" customHeight="1" x14ac:dyDescent="0.2">
      <c r="K799" s="298"/>
      <c r="N799" s="211"/>
      <c r="O799" s="211"/>
      <c r="P799" s="211"/>
      <c r="Q799" s="211"/>
      <c r="R799" s="211"/>
      <c r="S799" s="211"/>
      <c r="T799" s="211"/>
      <c r="U799" s="211"/>
      <c r="V799" s="211"/>
    </row>
    <row r="800" spans="11:22" ht="15.75" customHeight="1" x14ac:dyDescent="0.2">
      <c r="K800" s="298"/>
      <c r="N800" s="211"/>
      <c r="O800" s="211"/>
      <c r="P800" s="211"/>
      <c r="Q800" s="211"/>
      <c r="R800" s="211"/>
      <c r="S800" s="211"/>
      <c r="T800" s="211"/>
      <c r="U800" s="211"/>
      <c r="V800" s="211"/>
    </row>
    <row r="801" spans="11:22" ht="15.75" customHeight="1" x14ac:dyDescent="0.2">
      <c r="K801" s="298"/>
      <c r="N801" s="211"/>
      <c r="O801" s="211"/>
      <c r="P801" s="211"/>
      <c r="Q801" s="211"/>
      <c r="R801" s="211"/>
      <c r="S801" s="211"/>
      <c r="T801" s="211"/>
      <c r="U801" s="211"/>
      <c r="V801" s="211"/>
    </row>
    <row r="802" spans="11:22" ht="15.75" customHeight="1" x14ac:dyDescent="0.2">
      <c r="K802" s="298"/>
      <c r="N802" s="211"/>
      <c r="O802" s="211"/>
      <c r="P802" s="211"/>
      <c r="Q802" s="211"/>
      <c r="R802" s="211"/>
      <c r="S802" s="211"/>
      <c r="T802" s="211"/>
      <c r="U802" s="211"/>
      <c r="V802" s="211"/>
    </row>
    <row r="803" spans="11:22" ht="15.75" customHeight="1" x14ac:dyDescent="0.2">
      <c r="K803" s="298"/>
      <c r="N803" s="211"/>
      <c r="O803" s="211"/>
      <c r="P803" s="211"/>
      <c r="Q803" s="211"/>
      <c r="R803" s="211"/>
      <c r="S803" s="211"/>
      <c r="T803" s="211"/>
      <c r="U803" s="211"/>
      <c r="V803" s="211"/>
    </row>
    <row r="804" spans="11:22" ht="15.75" customHeight="1" x14ac:dyDescent="0.2">
      <c r="K804" s="298"/>
      <c r="N804" s="211"/>
      <c r="O804" s="211"/>
      <c r="P804" s="211"/>
      <c r="Q804" s="211"/>
      <c r="R804" s="211"/>
      <c r="S804" s="211"/>
      <c r="T804" s="211"/>
      <c r="U804" s="211"/>
      <c r="V804" s="211"/>
    </row>
    <row r="805" spans="11:22" ht="15.75" customHeight="1" x14ac:dyDescent="0.2">
      <c r="K805" s="298"/>
      <c r="N805" s="211"/>
      <c r="O805" s="211"/>
      <c r="P805" s="211"/>
      <c r="Q805" s="211"/>
      <c r="R805" s="211"/>
      <c r="S805" s="211"/>
      <c r="T805" s="211"/>
      <c r="U805" s="211"/>
      <c r="V805" s="211"/>
    </row>
    <row r="806" spans="11:22" ht="15.75" customHeight="1" x14ac:dyDescent="0.2">
      <c r="K806" s="298"/>
      <c r="N806" s="211"/>
      <c r="O806" s="211"/>
      <c r="P806" s="211"/>
      <c r="Q806" s="211"/>
      <c r="R806" s="211"/>
      <c r="S806" s="211"/>
      <c r="T806" s="211"/>
      <c r="U806" s="211"/>
      <c r="V806" s="211"/>
    </row>
    <row r="807" spans="11:22" ht="15.75" customHeight="1" x14ac:dyDescent="0.2">
      <c r="K807" s="298"/>
      <c r="N807" s="211"/>
      <c r="O807" s="211"/>
      <c r="P807" s="211"/>
      <c r="Q807" s="211"/>
      <c r="R807" s="211"/>
      <c r="S807" s="211"/>
      <c r="T807" s="211"/>
      <c r="U807" s="211"/>
      <c r="V807" s="211"/>
    </row>
    <row r="808" spans="11:22" ht="15.75" customHeight="1" x14ac:dyDescent="0.2">
      <c r="K808" s="298"/>
      <c r="N808" s="211"/>
      <c r="O808" s="211"/>
      <c r="P808" s="211"/>
      <c r="Q808" s="211"/>
      <c r="R808" s="211"/>
      <c r="S808" s="211"/>
      <c r="T808" s="211"/>
      <c r="U808" s="211"/>
      <c r="V808" s="211"/>
    </row>
    <row r="809" spans="11:22" ht="15.75" customHeight="1" x14ac:dyDescent="0.2">
      <c r="K809" s="298"/>
      <c r="N809" s="211"/>
      <c r="O809" s="211"/>
      <c r="P809" s="211"/>
      <c r="Q809" s="211"/>
      <c r="R809" s="211"/>
      <c r="S809" s="211"/>
      <c r="T809" s="211"/>
      <c r="U809" s="211"/>
      <c r="V809" s="211"/>
    </row>
    <row r="810" spans="11:22" ht="15.75" customHeight="1" x14ac:dyDescent="0.2">
      <c r="K810" s="298"/>
      <c r="N810" s="211"/>
      <c r="O810" s="211"/>
      <c r="P810" s="211"/>
      <c r="Q810" s="211"/>
      <c r="R810" s="211"/>
      <c r="S810" s="211"/>
      <c r="T810" s="211"/>
      <c r="U810" s="211"/>
      <c r="V810" s="211"/>
    </row>
    <row r="811" spans="11:22" ht="15.75" customHeight="1" x14ac:dyDescent="0.2">
      <c r="K811" s="298"/>
      <c r="N811" s="211"/>
      <c r="O811" s="211"/>
      <c r="P811" s="211"/>
      <c r="Q811" s="211"/>
      <c r="R811" s="211"/>
      <c r="S811" s="211"/>
      <c r="T811" s="211"/>
      <c r="U811" s="211"/>
      <c r="V811" s="211"/>
    </row>
    <row r="812" spans="11:22" ht="15.75" customHeight="1" x14ac:dyDescent="0.2">
      <c r="K812" s="298"/>
      <c r="N812" s="211"/>
      <c r="O812" s="211"/>
      <c r="P812" s="211"/>
      <c r="Q812" s="211"/>
      <c r="R812" s="211"/>
      <c r="S812" s="211"/>
      <c r="T812" s="211"/>
      <c r="U812" s="211"/>
      <c r="V812" s="211"/>
    </row>
    <row r="813" spans="11:22" ht="15.75" customHeight="1" x14ac:dyDescent="0.2">
      <c r="K813" s="298"/>
      <c r="N813" s="211"/>
      <c r="O813" s="211"/>
      <c r="P813" s="211"/>
      <c r="Q813" s="211"/>
      <c r="R813" s="211"/>
      <c r="S813" s="211"/>
      <c r="T813" s="211"/>
      <c r="U813" s="211"/>
      <c r="V813" s="211"/>
    </row>
    <row r="814" spans="11:22" ht="15.75" customHeight="1" x14ac:dyDescent="0.2">
      <c r="K814" s="298"/>
      <c r="N814" s="211"/>
      <c r="O814" s="211"/>
      <c r="P814" s="211"/>
      <c r="Q814" s="211"/>
      <c r="R814" s="211"/>
      <c r="S814" s="211"/>
      <c r="T814" s="211"/>
      <c r="U814" s="211"/>
      <c r="V814" s="211"/>
    </row>
    <row r="815" spans="11:22" ht="15.75" customHeight="1" x14ac:dyDescent="0.2">
      <c r="K815" s="298"/>
      <c r="N815" s="211"/>
      <c r="O815" s="211"/>
      <c r="P815" s="211"/>
      <c r="Q815" s="211"/>
      <c r="R815" s="211"/>
      <c r="S815" s="211"/>
      <c r="T815" s="211"/>
      <c r="U815" s="211"/>
      <c r="V815" s="211"/>
    </row>
    <row r="816" spans="11:22" ht="15.75" customHeight="1" x14ac:dyDescent="0.2">
      <c r="K816" s="298"/>
      <c r="N816" s="211"/>
      <c r="O816" s="211"/>
      <c r="P816" s="211"/>
      <c r="Q816" s="211"/>
      <c r="R816" s="211"/>
      <c r="S816" s="211"/>
      <c r="T816" s="211"/>
      <c r="U816" s="211"/>
      <c r="V816" s="211"/>
    </row>
    <row r="817" spans="11:22" ht="15.75" customHeight="1" x14ac:dyDescent="0.2">
      <c r="K817" s="298"/>
      <c r="N817" s="211"/>
      <c r="O817" s="211"/>
      <c r="P817" s="211"/>
      <c r="Q817" s="211"/>
      <c r="R817" s="211"/>
      <c r="S817" s="211"/>
      <c r="T817" s="211"/>
      <c r="U817" s="211"/>
      <c r="V817" s="211"/>
    </row>
    <row r="818" spans="11:22" ht="15.75" customHeight="1" x14ac:dyDescent="0.2">
      <c r="K818" s="298"/>
      <c r="N818" s="211"/>
      <c r="O818" s="211"/>
      <c r="P818" s="211"/>
      <c r="Q818" s="211"/>
      <c r="R818" s="211"/>
      <c r="S818" s="211"/>
      <c r="T818" s="211"/>
      <c r="U818" s="211"/>
      <c r="V818" s="211"/>
    </row>
    <row r="819" spans="11:22" ht="15.75" customHeight="1" x14ac:dyDescent="0.2">
      <c r="K819" s="298"/>
      <c r="N819" s="211"/>
      <c r="O819" s="211"/>
      <c r="P819" s="211"/>
      <c r="Q819" s="211"/>
      <c r="R819" s="211"/>
      <c r="S819" s="211"/>
      <c r="T819" s="211"/>
      <c r="U819" s="211"/>
      <c r="V819" s="211"/>
    </row>
    <row r="820" spans="11:22" ht="15.75" customHeight="1" x14ac:dyDescent="0.2">
      <c r="K820" s="298"/>
      <c r="N820" s="211"/>
      <c r="O820" s="211"/>
      <c r="P820" s="211"/>
      <c r="Q820" s="211"/>
      <c r="R820" s="211"/>
      <c r="S820" s="211"/>
      <c r="T820" s="211"/>
      <c r="U820" s="211"/>
      <c r="V820" s="211"/>
    </row>
    <row r="821" spans="11:22" ht="15.75" customHeight="1" x14ac:dyDescent="0.2">
      <c r="K821" s="298"/>
      <c r="N821" s="211"/>
      <c r="O821" s="211"/>
      <c r="P821" s="211"/>
      <c r="Q821" s="211"/>
      <c r="R821" s="211"/>
      <c r="S821" s="211"/>
      <c r="T821" s="211"/>
      <c r="U821" s="211"/>
      <c r="V821" s="211"/>
    </row>
    <row r="822" spans="11:22" ht="15.75" customHeight="1" x14ac:dyDescent="0.2">
      <c r="K822" s="298"/>
      <c r="N822" s="211"/>
      <c r="O822" s="211"/>
      <c r="P822" s="211"/>
      <c r="Q822" s="211"/>
      <c r="R822" s="211"/>
      <c r="S822" s="211"/>
      <c r="T822" s="211"/>
      <c r="U822" s="211"/>
      <c r="V822" s="211"/>
    </row>
    <row r="823" spans="11:22" ht="15.75" customHeight="1" x14ac:dyDescent="0.2">
      <c r="K823" s="298"/>
      <c r="N823" s="211"/>
      <c r="O823" s="211"/>
      <c r="P823" s="211"/>
      <c r="Q823" s="211"/>
      <c r="R823" s="211"/>
      <c r="S823" s="211"/>
      <c r="T823" s="211"/>
      <c r="U823" s="211"/>
      <c r="V823" s="211"/>
    </row>
    <row r="824" spans="11:22" ht="15.75" customHeight="1" x14ac:dyDescent="0.2">
      <c r="K824" s="298"/>
      <c r="N824" s="211"/>
      <c r="O824" s="211"/>
      <c r="P824" s="211"/>
      <c r="Q824" s="211"/>
      <c r="R824" s="211"/>
      <c r="S824" s="211"/>
      <c r="T824" s="211"/>
      <c r="U824" s="211"/>
      <c r="V824" s="211"/>
    </row>
    <row r="825" spans="11:22" ht="15.75" customHeight="1" x14ac:dyDescent="0.2">
      <c r="K825" s="298"/>
      <c r="N825" s="211"/>
      <c r="O825" s="211"/>
      <c r="P825" s="211"/>
      <c r="Q825" s="211"/>
      <c r="R825" s="211"/>
      <c r="S825" s="211"/>
      <c r="T825" s="211"/>
      <c r="U825" s="211"/>
      <c r="V825" s="211"/>
    </row>
    <row r="826" spans="11:22" ht="15.75" customHeight="1" x14ac:dyDescent="0.2">
      <c r="K826" s="298"/>
      <c r="N826" s="211"/>
      <c r="O826" s="211"/>
      <c r="P826" s="211"/>
      <c r="Q826" s="211"/>
      <c r="R826" s="211"/>
      <c r="S826" s="211"/>
      <c r="T826" s="211"/>
      <c r="U826" s="211"/>
      <c r="V826" s="211"/>
    </row>
    <row r="827" spans="11:22" ht="15.75" customHeight="1" x14ac:dyDescent="0.2">
      <c r="K827" s="298"/>
      <c r="N827" s="211"/>
      <c r="O827" s="211"/>
      <c r="P827" s="211"/>
      <c r="Q827" s="211"/>
      <c r="R827" s="211"/>
      <c r="S827" s="211"/>
      <c r="T827" s="211"/>
      <c r="U827" s="211"/>
      <c r="V827" s="211"/>
    </row>
    <row r="828" spans="11:22" ht="15.75" customHeight="1" x14ac:dyDescent="0.2">
      <c r="K828" s="298"/>
      <c r="N828" s="211"/>
      <c r="O828" s="211"/>
      <c r="P828" s="211"/>
      <c r="Q828" s="211"/>
      <c r="R828" s="211"/>
      <c r="S828" s="211"/>
      <c r="T828" s="211"/>
      <c r="U828" s="211"/>
      <c r="V828" s="211"/>
    </row>
    <row r="829" spans="11:22" ht="15.75" customHeight="1" x14ac:dyDescent="0.2">
      <c r="K829" s="298"/>
      <c r="N829" s="211"/>
      <c r="O829" s="211"/>
      <c r="P829" s="211"/>
      <c r="Q829" s="211"/>
      <c r="R829" s="211"/>
      <c r="S829" s="211"/>
      <c r="T829" s="211"/>
      <c r="U829" s="211"/>
      <c r="V829" s="211"/>
    </row>
    <row r="830" spans="11:22" ht="15.75" customHeight="1" x14ac:dyDescent="0.2">
      <c r="K830" s="298"/>
      <c r="N830" s="211"/>
      <c r="O830" s="211"/>
      <c r="P830" s="211"/>
      <c r="Q830" s="211"/>
      <c r="R830" s="211"/>
      <c r="S830" s="211"/>
      <c r="T830" s="211"/>
      <c r="U830" s="211"/>
      <c r="V830" s="211"/>
    </row>
    <row r="831" spans="11:22" ht="15.75" customHeight="1" x14ac:dyDescent="0.2">
      <c r="K831" s="298"/>
      <c r="N831" s="211"/>
      <c r="O831" s="211"/>
      <c r="P831" s="211"/>
      <c r="Q831" s="211"/>
      <c r="R831" s="211"/>
      <c r="S831" s="211"/>
      <c r="T831" s="211"/>
      <c r="U831" s="211"/>
      <c r="V831" s="211"/>
    </row>
    <row r="832" spans="11:22" ht="15.75" customHeight="1" x14ac:dyDescent="0.2">
      <c r="K832" s="298"/>
      <c r="N832" s="211"/>
      <c r="O832" s="211"/>
      <c r="P832" s="211"/>
      <c r="Q832" s="211"/>
      <c r="R832" s="211"/>
      <c r="S832" s="211"/>
      <c r="T832" s="211"/>
      <c r="U832" s="211"/>
      <c r="V832" s="211"/>
    </row>
    <row r="833" spans="11:22" ht="15.75" customHeight="1" x14ac:dyDescent="0.2">
      <c r="K833" s="298"/>
      <c r="N833" s="211"/>
      <c r="O833" s="211"/>
      <c r="P833" s="211"/>
      <c r="Q833" s="211"/>
      <c r="R833" s="211"/>
      <c r="S833" s="211"/>
      <c r="T833" s="211"/>
      <c r="U833" s="211"/>
      <c r="V833" s="211"/>
    </row>
    <row r="834" spans="11:22" ht="15.75" customHeight="1" x14ac:dyDescent="0.2">
      <c r="K834" s="298"/>
      <c r="N834" s="211"/>
      <c r="O834" s="211"/>
      <c r="P834" s="211"/>
      <c r="Q834" s="211"/>
      <c r="R834" s="211"/>
      <c r="S834" s="211"/>
      <c r="T834" s="211"/>
      <c r="U834" s="211"/>
      <c r="V834" s="211"/>
    </row>
    <row r="835" spans="11:22" ht="15.75" customHeight="1" x14ac:dyDescent="0.2">
      <c r="K835" s="298"/>
      <c r="N835" s="211"/>
      <c r="O835" s="211"/>
      <c r="P835" s="211"/>
      <c r="Q835" s="211"/>
      <c r="R835" s="211"/>
      <c r="S835" s="211"/>
      <c r="T835" s="211"/>
      <c r="U835" s="211"/>
      <c r="V835" s="211"/>
    </row>
    <row r="836" spans="11:22" ht="15.75" customHeight="1" x14ac:dyDescent="0.2">
      <c r="K836" s="298"/>
      <c r="N836" s="211"/>
      <c r="O836" s="211"/>
      <c r="P836" s="211"/>
      <c r="Q836" s="211"/>
      <c r="R836" s="211"/>
      <c r="S836" s="211"/>
      <c r="T836" s="211"/>
      <c r="U836" s="211"/>
      <c r="V836" s="211"/>
    </row>
    <row r="837" spans="11:22" ht="15.75" customHeight="1" x14ac:dyDescent="0.2">
      <c r="K837" s="298"/>
      <c r="N837" s="211"/>
      <c r="O837" s="211"/>
      <c r="P837" s="211"/>
      <c r="Q837" s="211"/>
      <c r="R837" s="211"/>
      <c r="S837" s="211"/>
      <c r="T837" s="211"/>
      <c r="U837" s="211"/>
      <c r="V837" s="211"/>
    </row>
    <row r="838" spans="11:22" ht="15.75" customHeight="1" x14ac:dyDescent="0.2">
      <c r="K838" s="298"/>
      <c r="N838" s="211"/>
      <c r="O838" s="211"/>
      <c r="P838" s="211"/>
      <c r="Q838" s="211"/>
      <c r="R838" s="211"/>
      <c r="S838" s="211"/>
      <c r="T838" s="211"/>
      <c r="U838" s="211"/>
      <c r="V838" s="211"/>
    </row>
    <row r="839" spans="11:22" ht="15.75" customHeight="1" x14ac:dyDescent="0.2">
      <c r="K839" s="298"/>
      <c r="N839" s="211"/>
      <c r="O839" s="211"/>
      <c r="P839" s="211"/>
      <c r="Q839" s="211"/>
      <c r="R839" s="211"/>
      <c r="S839" s="211"/>
      <c r="T839" s="211"/>
      <c r="U839" s="211"/>
      <c r="V839" s="211"/>
    </row>
    <row r="840" spans="11:22" ht="15.75" customHeight="1" x14ac:dyDescent="0.2">
      <c r="K840" s="298"/>
      <c r="N840" s="211"/>
      <c r="O840" s="211"/>
      <c r="P840" s="211"/>
      <c r="Q840" s="211"/>
      <c r="R840" s="211"/>
      <c r="S840" s="211"/>
      <c r="T840" s="211"/>
      <c r="U840" s="211"/>
      <c r="V840" s="211"/>
    </row>
    <row r="841" spans="11:22" ht="15.75" customHeight="1" x14ac:dyDescent="0.2">
      <c r="K841" s="298"/>
      <c r="N841" s="211"/>
      <c r="O841" s="211"/>
      <c r="P841" s="211"/>
      <c r="Q841" s="211"/>
      <c r="R841" s="211"/>
      <c r="S841" s="211"/>
      <c r="T841" s="211"/>
      <c r="U841" s="211"/>
      <c r="V841" s="211"/>
    </row>
    <row r="842" spans="11:22" ht="15.75" customHeight="1" x14ac:dyDescent="0.2">
      <c r="K842" s="298"/>
      <c r="N842" s="211"/>
      <c r="O842" s="211"/>
      <c r="P842" s="211"/>
      <c r="Q842" s="211"/>
      <c r="R842" s="211"/>
      <c r="S842" s="211"/>
      <c r="T842" s="211"/>
      <c r="U842" s="211"/>
      <c r="V842" s="211"/>
    </row>
    <row r="843" spans="11:22" ht="15.75" customHeight="1" x14ac:dyDescent="0.2">
      <c r="K843" s="298"/>
      <c r="N843" s="211"/>
      <c r="O843" s="211"/>
      <c r="P843" s="211"/>
      <c r="Q843" s="211"/>
      <c r="R843" s="211"/>
      <c r="S843" s="211"/>
      <c r="T843" s="211"/>
      <c r="U843" s="211"/>
      <c r="V843" s="211"/>
    </row>
    <row r="844" spans="11:22" ht="15.75" customHeight="1" x14ac:dyDescent="0.2">
      <c r="K844" s="298"/>
      <c r="N844" s="211"/>
      <c r="O844" s="211"/>
      <c r="P844" s="211"/>
      <c r="Q844" s="211"/>
      <c r="R844" s="211"/>
      <c r="S844" s="211"/>
      <c r="T844" s="211"/>
      <c r="U844" s="211"/>
      <c r="V844" s="211"/>
    </row>
    <row r="845" spans="11:22" ht="15.75" customHeight="1" x14ac:dyDescent="0.2">
      <c r="K845" s="298"/>
      <c r="N845" s="211"/>
      <c r="O845" s="211"/>
      <c r="P845" s="211"/>
      <c r="Q845" s="211"/>
      <c r="R845" s="211"/>
      <c r="S845" s="211"/>
      <c r="T845" s="211"/>
      <c r="U845" s="211"/>
      <c r="V845" s="211"/>
    </row>
    <row r="846" spans="11:22" ht="15.75" customHeight="1" x14ac:dyDescent="0.2">
      <c r="K846" s="298"/>
      <c r="N846" s="211"/>
      <c r="O846" s="211"/>
      <c r="P846" s="211"/>
      <c r="Q846" s="211"/>
      <c r="R846" s="211"/>
      <c r="S846" s="211"/>
      <c r="T846" s="211"/>
      <c r="U846" s="211"/>
      <c r="V846" s="211"/>
    </row>
    <row r="847" spans="11:22" ht="15.75" customHeight="1" x14ac:dyDescent="0.2">
      <c r="K847" s="298"/>
      <c r="N847" s="211"/>
      <c r="O847" s="211"/>
      <c r="P847" s="211"/>
      <c r="Q847" s="211"/>
      <c r="R847" s="211"/>
      <c r="S847" s="211"/>
      <c r="T847" s="211"/>
      <c r="U847" s="211"/>
      <c r="V847" s="211"/>
    </row>
    <row r="848" spans="11:22" ht="15.75" customHeight="1" x14ac:dyDescent="0.2">
      <c r="K848" s="298"/>
      <c r="N848" s="211"/>
      <c r="O848" s="211"/>
      <c r="P848" s="211"/>
      <c r="Q848" s="211"/>
      <c r="R848" s="211"/>
      <c r="S848" s="211"/>
      <c r="T848" s="211"/>
      <c r="U848" s="211"/>
      <c r="V848" s="211"/>
    </row>
    <row r="849" spans="11:22" ht="15.75" customHeight="1" x14ac:dyDescent="0.2">
      <c r="K849" s="298"/>
      <c r="N849" s="211"/>
      <c r="O849" s="211"/>
      <c r="P849" s="211"/>
      <c r="Q849" s="211"/>
      <c r="R849" s="211"/>
      <c r="S849" s="211"/>
      <c r="T849" s="211"/>
      <c r="U849" s="211"/>
      <c r="V849" s="211"/>
    </row>
    <row r="850" spans="11:22" ht="15.75" customHeight="1" x14ac:dyDescent="0.2">
      <c r="K850" s="298"/>
      <c r="N850" s="211"/>
      <c r="O850" s="211"/>
      <c r="P850" s="211"/>
      <c r="Q850" s="211"/>
      <c r="R850" s="211"/>
      <c r="S850" s="211"/>
      <c r="T850" s="211"/>
      <c r="U850" s="211"/>
      <c r="V850" s="211"/>
    </row>
    <row r="851" spans="11:22" ht="15.75" customHeight="1" x14ac:dyDescent="0.2">
      <c r="K851" s="298"/>
      <c r="N851" s="211"/>
      <c r="O851" s="211"/>
      <c r="P851" s="211"/>
      <c r="Q851" s="211"/>
      <c r="R851" s="211"/>
      <c r="S851" s="211"/>
      <c r="T851" s="211"/>
      <c r="U851" s="211"/>
      <c r="V851" s="211"/>
    </row>
    <row r="852" spans="11:22" ht="15.75" customHeight="1" x14ac:dyDescent="0.2">
      <c r="K852" s="298"/>
      <c r="N852" s="211"/>
      <c r="O852" s="211"/>
      <c r="P852" s="211"/>
      <c r="Q852" s="211"/>
      <c r="R852" s="211"/>
      <c r="S852" s="211"/>
      <c r="T852" s="211"/>
      <c r="U852" s="211"/>
      <c r="V852" s="211"/>
    </row>
    <row r="853" spans="11:22" ht="15.75" customHeight="1" x14ac:dyDescent="0.2">
      <c r="K853" s="298"/>
      <c r="N853" s="211"/>
      <c r="O853" s="211"/>
      <c r="P853" s="211"/>
      <c r="Q853" s="211"/>
      <c r="R853" s="211"/>
      <c r="S853" s="211"/>
      <c r="T853" s="211"/>
      <c r="U853" s="211"/>
      <c r="V853" s="211"/>
    </row>
    <row r="854" spans="11:22" ht="15.75" customHeight="1" x14ac:dyDescent="0.2">
      <c r="K854" s="298"/>
      <c r="N854" s="211"/>
      <c r="O854" s="211"/>
      <c r="P854" s="211"/>
      <c r="Q854" s="211"/>
      <c r="R854" s="211"/>
      <c r="S854" s="211"/>
      <c r="T854" s="211"/>
      <c r="U854" s="211"/>
      <c r="V854" s="211"/>
    </row>
    <row r="855" spans="11:22" ht="15.75" customHeight="1" x14ac:dyDescent="0.2">
      <c r="K855" s="298"/>
      <c r="N855" s="211"/>
      <c r="O855" s="211"/>
      <c r="P855" s="211"/>
      <c r="Q855" s="211"/>
      <c r="R855" s="211"/>
      <c r="S855" s="211"/>
      <c r="T855" s="211"/>
      <c r="U855" s="211"/>
      <c r="V855" s="211"/>
    </row>
    <row r="856" spans="11:22" ht="15.75" customHeight="1" x14ac:dyDescent="0.2">
      <c r="K856" s="298"/>
      <c r="N856" s="211"/>
      <c r="O856" s="211"/>
      <c r="P856" s="211"/>
      <c r="Q856" s="211"/>
      <c r="R856" s="211"/>
      <c r="S856" s="211"/>
      <c r="T856" s="211"/>
      <c r="U856" s="211"/>
      <c r="V856" s="211"/>
    </row>
    <row r="857" spans="11:22" ht="15.75" customHeight="1" x14ac:dyDescent="0.2">
      <c r="K857" s="298"/>
      <c r="N857" s="211"/>
      <c r="O857" s="211"/>
      <c r="P857" s="211"/>
      <c r="Q857" s="211"/>
      <c r="R857" s="211"/>
      <c r="S857" s="211"/>
      <c r="T857" s="211"/>
      <c r="U857" s="211"/>
      <c r="V857" s="211"/>
    </row>
    <row r="858" spans="11:22" ht="15.75" customHeight="1" x14ac:dyDescent="0.2">
      <c r="K858" s="298"/>
      <c r="N858" s="211"/>
      <c r="O858" s="211"/>
      <c r="P858" s="211"/>
      <c r="Q858" s="211"/>
      <c r="R858" s="211"/>
      <c r="S858" s="211"/>
      <c r="T858" s="211"/>
      <c r="U858" s="211"/>
      <c r="V858" s="211"/>
    </row>
    <row r="859" spans="11:22" ht="15.75" customHeight="1" x14ac:dyDescent="0.2">
      <c r="K859" s="298"/>
      <c r="N859" s="211"/>
      <c r="O859" s="211"/>
      <c r="P859" s="211"/>
      <c r="Q859" s="211"/>
      <c r="R859" s="211"/>
      <c r="S859" s="211"/>
      <c r="T859" s="211"/>
      <c r="U859" s="211"/>
      <c r="V859" s="211"/>
    </row>
    <row r="860" spans="11:22" ht="15.75" customHeight="1" x14ac:dyDescent="0.2">
      <c r="K860" s="298"/>
      <c r="N860" s="211"/>
      <c r="O860" s="211"/>
      <c r="P860" s="211"/>
      <c r="Q860" s="211"/>
      <c r="R860" s="211"/>
      <c r="S860" s="211"/>
      <c r="T860" s="211"/>
      <c r="U860" s="211"/>
      <c r="V860" s="211"/>
    </row>
    <row r="861" spans="11:22" ht="15.75" customHeight="1" x14ac:dyDescent="0.2">
      <c r="K861" s="298"/>
      <c r="N861" s="211"/>
      <c r="O861" s="211"/>
      <c r="P861" s="211"/>
      <c r="Q861" s="211"/>
      <c r="R861" s="211"/>
      <c r="S861" s="211"/>
      <c r="T861" s="211"/>
      <c r="U861" s="211"/>
      <c r="V861" s="211"/>
    </row>
    <row r="862" spans="11:22" ht="15.75" customHeight="1" x14ac:dyDescent="0.2">
      <c r="K862" s="298"/>
      <c r="N862" s="211"/>
      <c r="O862" s="211"/>
      <c r="P862" s="211"/>
      <c r="Q862" s="211"/>
      <c r="R862" s="211"/>
      <c r="S862" s="211"/>
      <c r="T862" s="211"/>
      <c r="U862" s="211"/>
      <c r="V862" s="211"/>
    </row>
    <row r="863" spans="11:22" ht="15.75" customHeight="1" x14ac:dyDescent="0.2">
      <c r="K863" s="298"/>
      <c r="N863" s="211"/>
      <c r="O863" s="211"/>
      <c r="P863" s="211"/>
      <c r="Q863" s="211"/>
      <c r="R863" s="211"/>
      <c r="S863" s="211"/>
      <c r="T863" s="211"/>
      <c r="U863" s="211"/>
      <c r="V863" s="211"/>
    </row>
    <row r="864" spans="11:22" ht="15.75" customHeight="1" x14ac:dyDescent="0.2">
      <c r="K864" s="298"/>
      <c r="N864" s="211"/>
      <c r="O864" s="211"/>
      <c r="P864" s="211"/>
      <c r="Q864" s="211"/>
      <c r="R864" s="211"/>
      <c r="S864" s="211"/>
      <c r="T864" s="211"/>
      <c r="U864" s="211"/>
      <c r="V864" s="211"/>
    </row>
    <row r="865" spans="11:22" ht="15.75" customHeight="1" x14ac:dyDescent="0.2">
      <c r="K865" s="298"/>
      <c r="N865" s="211"/>
      <c r="O865" s="211"/>
      <c r="P865" s="211"/>
      <c r="Q865" s="211"/>
      <c r="R865" s="211"/>
      <c r="S865" s="211"/>
      <c r="T865" s="211"/>
      <c r="U865" s="211"/>
      <c r="V865" s="211"/>
    </row>
    <row r="866" spans="11:22" ht="15.75" customHeight="1" x14ac:dyDescent="0.2">
      <c r="K866" s="298"/>
      <c r="N866" s="211"/>
      <c r="O866" s="211"/>
      <c r="P866" s="211"/>
      <c r="Q866" s="211"/>
      <c r="R866" s="211"/>
      <c r="S866" s="211"/>
      <c r="T866" s="211"/>
      <c r="U866" s="211"/>
      <c r="V866" s="211"/>
    </row>
    <row r="867" spans="11:22" ht="15.75" customHeight="1" x14ac:dyDescent="0.2">
      <c r="K867" s="298"/>
      <c r="N867" s="211"/>
      <c r="O867" s="211"/>
      <c r="P867" s="211"/>
      <c r="Q867" s="211"/>
      <c r="R867" s="211"/>
      <c r="S867" s="211"/>
      <c r="T867" s="211"/>
      <c r="U867" s="211"/>
      <c r="V867" s="211"/>
    </row>
    <row r="868" spans="11:22" ht="15.75" customHeight="1" x14ac:dyDescent="0.2">
      <c r="K868" s="298"/>
      <c r="N868" s="211"/>
      <c r="O868" s="211"/>
      <c r="P868" s="211"/>
      <c r="Q868" s="211"/>
      <c r="R868" s="211"/>
      <c r="S868" s="211"/>
      <c r="T868" s="211"/>
      <c r="U868" s="211"/>
      <c r="V868" s="211"/>
    </row>
    <row r="869" spans="11:22" ht="15.75" customHeight="1" x14ac:dyDescent="0.2">
      <c r="K869" s="298"/>
      <c r="N869" s="211"/>
      <c r="O869" s="211"/>
      <c r="P869" s="211"/>
      <c r="Q869" s="211"/>
      <c r="R869" s="211"/>
      <c r="S869" s="211"/>
      <c r="T869" s="211"/>
      <c r="U869" s="211"/>
      <c r="V869" s="211"/>
    </row>
    <row r="870" spans="11:22" ht="15.75" customHeight="1" x14ac:dyDescent="0.2">
      <c r="K870" s="298"/>
      <c r="N870" s="211"/>
      <c r="O870" s="211"/>
      <c r="P870" s="211"/>
      <c r="Q870" s="211"/>
      <c r="R870" s="211"/>
      <c r="S870" s="211"/>
      <c r="T870" s="211"/>
      <c r="U870" s="211"/>
      <c r="V870" s="211"/>
    </row>
    <row r="871" spans="11:22" ht="15.75" customHeight="1" x14ac:dyDescent="0.2">
      <c r="K871" s="298"/>
      <c r="N871" s="211"/>
      <c r="O871" s="211"/>
      <c r="P871" s="211"/>
      <c r="Q871" s="211"/>
      <c r="R871" s="211"/>
      <c r="S871" s="211"/>
      <c r="T871" s="211"/>
      <c r="U871" s="211"/>
      <c r="V871" s="211"/>
    </row>
    <row r="872" spans="11:22" ht="15.75" customHeight="1" x14ac:dyDescent="0.2">
      <c r="K872" s="298"/>
      <c r="N872" s="211"/>
      <c r="O872" s="211"/>
      <c r="P872" s="211"/>
      <c r="Q872" s="211"/>
      <c r="R872" s="211"/>
      <c r="S872" s="211"/>
      <c r="T872" s="211"/>
      <c r="U872" s="211"/>
      <c r="V872" s="211"/>
    </row>
    <row r="873" spans="11:22" ht="15.75" customHeight="1" x14ac:dyDescent="0.2">
      <c r="K873" s="298"/>
      <c r="N873" s="211"/>
      <c r="O873" s="211"/>
      <c r="P873" s="211"/>
      <c r="Q873" s="211"/>
      <c r="R873" s="211"/>
      <c r="S873" s="211"/>
      <c r="T873" s="211"/>
      <c r="U873" s="211"/>
      <c r="V873" s="211"/>
    </row>
    <row r="874" spans="11:22" ht="15.75" customHeight="1" x14ac:dyDescent="0.2">
      <c r="K874" s="298"/>
      <c r="N874" s="211"/>
      <c r="O874" s="211"/>
      <c r="P874" s="211"/>
      <c r="Q874" s="211"/>
      <c r="R874" s="211"/>
      <c r="S874" s="211"/>
      <c r="T874" s="211"/>
      <c r="U874" s="211"/>
      <c r="V874" s="211"/>
    </row>
    <row r="875" spans="11:22" ht="15.75" customHeight="1" x14ac:dyDescent="0.2">
      <c r="K875" s="298"/>
      <c r="N875" s="211"/>
      <c r="O875" s="211"/>
      <c r="P875" s="211"/>
      <c r="Q875" s="211"/>
      <c r="R875" s="211"/>
      <c r="S875" s="211"/>
      <c r="T875" s="211"/>
      <c r="U875" s="211"/>
      <c r="V875" s="211"/>
    </row>
    <row r="876" spans="11:22" ht="15.75" customHeight="1" x14ac:dyDescent="0.2">
      <c r="K876" s="298"/>
      <c r="N876" s="211"/>
      <c r="O876" s="211"/>
      <c r="P876" s="211"/>
      <c r="Q876" s="211"/>
      <c r="R876" s="211"/>
      <c r="S876" s="211"/>
      <c r="T876" s="211"/>
      <c r="U876" s="211"/>
      <c r="V876" s="211"/>
    </row>
    <row r="877" spans="11:22" ht="15.75" customHeight="1" x14ac:dyDescent="0.2">
      <c r="K877" s="298"/>
      <c r="N877" s="211"/>
      <c r="O877" s="211"/>
      <c r="P877" s="211"/>
      <c r="Q877" s="211"/>
      <c r="R877" s="211"/>
      <c r="S877" s="211"/>
      <c r="T877" s="211"/>
      <c r="U877" s="211"/>
      <c r="V877" s="211"/>
    </row>
    <row r="878" spans="11:22" ht="15.75" customHeight="1" x14ac:dyDescent="0.2">
      <c r="K878" s="298"/>
      <c r="N878" s="211"/>
      <c r="O878" s="211"/>
      <c r="P878" s="211"/>
      <c r="Q878" s="211"/>
      <c r="R878" s="211"/>
      <c r="S878" s="211"/>
      <c r="T878" s="211"/>
      <c r="U878" s="211"/>
      <c r="V878" s="211"/>
    </row>
    <row r="879" spans="11:22" ht="15.75" customHeight="1" x14ac:dyDescent="0.2">
      <c r="K879" s="298"/>
      <c r="N879" s="211"/>
      <c r="O879" s="211"/>
      <c r="P879" s="211"/>
      <c r="Q879" s="211"/>
      <c r="R879" s="211"/>
      <c r="S879" s="211"/>
      <c r="T879" s="211"/>
      <c r="U879" s="211"/>
      <c r="V879" s="211"/>
    </row>
    <row r="880" spans="11:22" ht="15.75" customHeight="1" x14ac:dyDescent="0.2">
      <c r="K880" s="298"/>
      <c r="N880" s="211"/>
      <c r="O880" s="211"/>
      <c r="P880" s="211"/>
      <c r="Q880" s="211"/>
      <c r="R880" s="211"/>
      <c r="S880" s="211"/>
      <c r="T880" s="211"/>
      <c r="U880" s="211"/>
      <c r="V880" s="211"/>
    </row>
    <row r="881" spans="11:22" ht="15.75" customHeight="1" x14ac:dyDescent="0.2">
      <c r="K881" s="298"/>
      <c r="N881" s="211"/>
      <c r="O881" s="211"/>
      <c r="P881" s="211"/>
      <c r="Q881" s="211"/>
      <c r="R881" s="211"/>
      <c r="S881" s="211"/>
      <c r="T881" s="211"/>
      <c r="U881" s="211"/>
      <c r="V881" s="211"/>
    </row>
    <row r="882" spans="11:22" ht="15.75" customHeight="1" x14ac:dyDescent="0.2">
      <c r="K882" s="298"/>
      <c r="N882" s="211"/>
      <c r="O882" s="211"/>
      <c r="P882" s="211"/>
      <c r="Q882" s="211"/>
      <c r="R882" s="211"/>
      <c r="S882" s="211"/>
      <c r="T882" s="211"/>
      <c r="U882" s="211"/>
      <c r="V882" s="211"/>
    </row>
    <row r="883" spans="11:22" ht="15.75" customHeight="1" x14ac:dyDescent="0.2">
      <c r="K883" s="298"/>
      <c r="N883" s="211"/>
      <c r="O883" s="211"/>
      <c r="P883" s="211"/>
      <c r="Q883" s="211"/>
      <c r="R883" s="211"/>
      <c r="S883" s="211"/>
      <c r="T883" s="211"/>
      <c r="U883" s="211"/>
      <c r="V883" s="211"/>
    </row>
    <row r="884" spans="11:22" ht="15.75" customHeight="1" x14ac:dyDescent="0.2">
      <c r="K884" s="298"/>
      <c r="N884" s="211"/>
      <c r="O884" s="211"/>
      <c r="P884" s="211"/>
      <c r="Q884" s="211"/>
      <c r="R884" s="211"/>
      <c r="S884" s="211"/>
      <c r="T884" s="211"/>
      <c r="U884" s="211"/>
      <c r="V884" s="211"/>
    </row>
    <row r="885" spans="11:22" ht="15.75" customHeight="1" x14ac:dyDescent="0.2">
      <c r="K885" s="298"/>
      <c r="N885" s="211"/>
      <c r="O885" s="211"/>
      <c r="P885" s="211"/>
      <c r="Q885" s="211"/>
      <c r="R885" s="211"/>
      <c r="S885" s="211"/>
      <c r="T885" s="211"/>
      <c r="U885" s="211"/>
      <c r="V885" s="211"/>
    </row>
    <row r="886" spans="11:22" ht="15.75" customHeight="1" x14ac:dyDescent="0.2">
      <c r="K886" s="298"/>
      <c r="N886" s="211"/>
      <c r="O886" s="211"/>
      <c r="P886" s="211"/>
      <c r="Q886" s="211"/>
      <c r="R886" s="211"/>
      <c r="S886" s="211"/>
      <c r="T886" s="211"/>
      <c r="U886" s="211"/>
      <c r="V886" s="211"/>
    </row>
    <row r="887" spans="11:22" ht="15.75" customHeight="1" x14ac:dyDescent="0.2">
      <c r="K887" s="298"/>
      <c r="N887" s="211"/>
      <c r="O887" s="211"/>
      <c r="P887" s="211"/>
      <c r="Q887" s="211"/>
      <c r="R887" s="211"/>
      <c r="S887" s="211"/>
      <c r="T887" s="211"/>
      <c r="U887" s="211"/>
      <c r="V887" s="211"/>
    </row>
    <row r="888" spans="11:22" ht="15.75" customHeight="1" x14ac:dyDescent="0.2">
      <c r="K888" s="298"/>
      <c r="N888" s="211"/>
      <c r="O888" s="211"/>
      <c r="P888" s="211"/>
      <c r="Q888" s="211"/>
      <c r="R888" s="211"/>
      <c r="S888" s="211"/>
      <c r="T888" s="211"/>
      <c r="U888" s="211"/>
      <c r="V888" s="211"/>
    </row>
    <row r="889" spans="11:22" ht="15.75" customHeight="1" x14ac:dyDescent="0.2">
      <c r="K889" s="298"/>
      <c r="N889" s="211"/>
      <c r="O889" s="211"/>
      <c r="P889" s="211"/>
      <c r="Q889" s="211"/>
      <c r="R889" s="211"/>
      <c r="S889" s="211"/>
      <c r="T889" s="211"/>
      <c r="U889" s="211"/>
      <c r="V889" s="211"/>
    </row>
    <row r="890" spans="11:22" ht="15.75" customHeight="1" x14ac:dyDescent="0.2">
      <c r="K890" s="298"/>
      <c r="N890" s="211"/>
      <c r="O890" s="211"/>
      <c r="P890" s="211"/>
      <c r="Q890" s="211"/>
      <c r="R890" s="211"/>
      <c r="S890" s="211"/>
      <c r="T890" s="211"/>
      <c r="U890" s="211"/>
      <c r="V890" s="211"/>
    </row>
    <row r="891" spans="11:22" ht="15.75" customHeight="1" x14ac:dyDescent="0.2">
      <c r="K891" s="298"/>
      <c r="N891" s="211"/>
      <c r="O891" s="211"/>
      <c r="P891" s="211"/>
      <c r="Q891" s="211"/>
      <c r="R891" s="211"/>
      <c r="S891" s="211"/>
      <c r="T891" s="211"/>
      <c r="U891" s="211"/>
      <c r="V891" s="211"/>
    </row>
    <row r="892" spans="11:22" ht="15.75" customHeight="1" x14ac:dyDescent="0.2">
      <c r="K892" s="298"/>
      <c r="N892" s="211"/>
      <c r="O892" s="211"/>
      <c r="P892" s="211"/>
      <c r="Q892" s="211"/>
      <c r="R892" s="211"/>
      <c r="S892" s="211"/>
      <c r="T892" s="211"/>
      <c r="U892" s="211"/>
      <c r="V892" s="211"/>
    </row>
    <row r="893" spans="11:22" ht="15.75" customHeight="1" x14ac:dyDescent="0.2">
      <c r="K893" s="298"/>
      <c r="N893" s="211"/>
      <c r="O893" s="211"/>
      <c r="P893" s="211"/>
      <c r="Q893" s="211"/>
      <c r="R893" s="211"/>
      <c r="S893" s="211"/>
      <c r="T893" s="211"/>
      <c r="U893" s="211"/>
      <c r="V893" s="211"/>
    </row>
    <row r="894" spans="11:22" ht="15.75" customHeight="1" x14ac:dyDescent="0.2">
      <c r="K894" s="298"/>
      <c r="N894" s="211"/>
      <c r="O894" s="211"/>
      <c r="P894" s="211"/>
      <c r="Q894" s="211"/>
      <c r="R894" s="211"/>
      <c r="S894" s="211"/>
      <c r="T894" s="211"/>
      <c r="U894" s="211"/>
      <c r="V894" s="211"/>
    </row>
    <row r="895" spans="11:22" ht="15.75" customHeight="1" x14ac:dyDescent="0.2">
      <c r="K895" s="298"/>
      <c r="N895" s="211"/>
      <c r="O895" s="211"/>
      <c r="P895" s="211"/>
      <c r="Q895" s="211"/>
      <c r="R895" s="211"/>
      <c r="S895" s="211"/>
      <c r="T895" s="211"/>
      <c r="U895" s="211"/>
      <c r="V895" s="211"/>
    </row>
    <row r="896" spans="11:22" ht="15.75" customHeight="1" x14ac:dyDescent="0.2">
      <c r="K896" s="298"/>
      <c r="N896" s="211"/>
      <c r="O896" s="211"/>
      <c r="P896" s="211"/>
      <c r="Q896" s="211"/>
      <c r="R896" s="211"/>
      <c r="S896" s="211"/>
      <c r="T896" s="211"/>
      <c r="U896" s="211"/>
      <c r="V896" s="211"/>
    </row>
    <row r="897" spans="11:22" ht="15.75" customHeight="1" x14ac:dyDescent="0.2">
      <c r="K897" s="298"/>
      <c r="N897" s="211"/>
      <c r="O897" s="211"/>
      <c r="P897" s="211"/>
      <c r="Q897" s="211"/>
      <c r="R897" s="211"/>
      <c r="S897" s="211"/>
      <c r="T897" s="211"/>
      <c r="U897" s="211"/>
      <c r="V897" s="211"/>
    </row>
    <row r="898" spans="11:22" ht="15.75" customHeight="1" x14ac:dyDescent="0.2">
      <c r="K898" s="298"/>
      <c r="N898" s="211"/>
      <c r="O898" s="211"/>
      <c r="P898" s="211"/>
      <c r="Q898" s="211"/>
      <c r="R898" s="211"/>
      <c r="S898" s="211"/>
      <c r="T898" s="211"/>
      <c r="U898" s="211"/>
      <c r="V898" s="211"/>
    </row>
    <row r="899" spans="11:22" ht="15.75" customHeight="1" x14ac:dyDescent="0.2">
      <c r="K899" s="298"/>
      <c r="N899" s="211"/>
      <c r="O899" s="211"/>
      <c r="P899" s="211"/>
      <c r="Q899" s="211"/>
      <c r="R899" s="211"/>
      <c r="S899" s="211"/>
      <c r="T899" s="211"/>
      <c r="U899" s="211"/>
      <c r="V899" s="211"/>
    </row>
    <row r="900" spans="11:22" ht="15.75" customHeight="1" x14ac:dyDescent="0.2">
      <c r="K900" s="298"/>
      <c r="N900" s="211"/>
      <c r="O900" s="211"/>
      <c r="P900" s="211"/>
      <c r="Q900" s="211"/>
      <c r="R900" s="211"/>
      <c r="S900" s="211"/>
      <c r="T900" s="211"/>
      <c r="U900" s="211"/>
      <c r="V900" s="211"/>
    </row>
    <row r="901" spans="11:22" ht="15.75" customHeight="1" x14ac:dyDescent="0.2">
      <c r="K901" s="298"/>
      <c r="N901" s="211"/>
      <c r="O901" s="211"/>
      <c r="P901" s="211"/>
      <c r="Q901" s="211"/>
      <c r="R901" s="211"/>
      <c r="S901" s="211"/>
      <c r="T901" s="211"/>
      <c r="U901" s="211"/>
      <c r="V901" s="211"/>
    </row>
    <row r="902" spans="11:22" ht="15.75" customHeight="1" x14ac:dyDescent="0.2">
      <c r="K902" s="298"/>
      <c r="N902" s="211"/>
      <c r="O902" s="211"/>
      <c r="P902" s="211"/>
      <c r="Q902" s="211"/>
      <c r="R902" s="211"/>
      <c r="S902" s="211"/>
      <c r="T902" s="211"/>
      <c r="U902" s="211"/>
      <c r="V902" s="211"/>
    </row>
    <row r="903" spans="11:22" ht="15.75" customHeight="1" x14ac:dyDescent="0.2">
      <c r="K903" s="298"/>
      <c r="N903" s="211"/>
      <c r="O903" s="211"/>
      <c r="P903" s="211"/>
      <c r="Q903" s="211"/>
      <c r="R903" s="211"/>
      <c r="S903" s="211"/>
      <c r="T903" s="211"/>
      <c r="U903" s="211"/>
      <c r="V903" s="211"/>
    </row>
    <row r="904" spans="11:22" ht="15.75" customHeight="1" x14ac:dyDescent="0.2">
      <c r="K904" s="298"/>
      <c r="N904" s="211"/>
      <c r="O904" s="211"/>
      <c r="P904" s="211"/>
      <c r="Q904" s="211"/>
      <c r="R904" s="211"/>
      <c r="S904" s="211"/>
      <c r="T904" s="211"/>
      <c r="U904" s="211"/>
      <c r="V904" s="211"/>
    </row>
    <row r="905" spans="11:22" ht="15.75" customHeight="1" x14ac:dyDescent="0.2">
      <c r="K905" s="298"/>
      <c r="N905" s="211"/>
      <c r="O905" s="211"/>
      <c r="P905" s="211"/>
      <c r="Q905" s="211"/>
      <c r="R905" s="211"/>
      <c r="S905" s="211"/>
      <c r="T905" s="211"/>
      <c r="U905" s="211"/>
      <c r="V905" s="211"/>
    </row>
    <row r="906" spans="11:22" ht="15.75" customHeight="1" x14ac:dyDescent="0.2">
      <c r="K906" s="298"/>
      <c r="N906" s="211"/>
      <c r="O906" s="211"/>
      <c r="P906" s="211"/>
      <c r="Q906" s="211"/>
      <c r="R906" s="211"/>
      <c r="S906" s="211"/>
      <c r="T906" s="211"/>
      <c r="U906" s="211"/>
      <c r="V906" s="211"/>
    </row>
    <row r="907" spans="11:22" ht="15.75" customHeight="1" x14ac:dyDescent="0.2">
      <c r="K907" s="298"/>
      <c r="N907" s="211"/>
      <c r="O907" s="211"/>
      <c r="P907" s="211"/>
      <c r="Q907" s="211"/>
      <c r="R907" s="211"/>
      <c r="S907" s="211"/>
      <c r="T907" s="211"/>
      <c r="U907" s="211"/>
      <c r="V907" s="211"/>
    </row>
    <row r="908" spans="11:22" ht="15.75" customHeight="1" x14ac:dyDescent="0.2">
      <c r="K908" s="298"/>
      <c r="N908" s="211"/>
      <c r="O908" s="211"/>
      <c r="P908" s="211"/>
      <c r="Q908" s="211"/>
      <c r="R908" s="211"/>
      <c r="S908" s="211"/>
      <c r="T908" s="211"/>
      <c r="U908" s="211"/>
      <c r="V908" s="211"/>
    </row>
    <row r="909" spans="11:22" ht="15.75" customHeight="1" x14ac:dyDescent="0.2">
      <c r="K909" s="298"/>
      <c r="N909" s="211"/>
      <c r="O909" s="211"/>
      <c r="P909" s="211"/>
      <c r="Q909" s="211"/>
      <c r="R909" s="211"/>
      <c r="S909" s="211"/>
      <c r="T909" s="211"/>
      <c r="U909" s="211"/>
      <c r="V909" s="211"/>
    </row>
    <row r="910" spans="11:22" ht="15.75" customHeight="1" x14ac:dyDescent="0.2">
      <c r="K910" s="298"/>
      <c r="N910" s="211"/>
      <c r="O910" s="211"/>
      <c r="P910" s="211"/>
      <c r="Q910" s="211"/>
      <c r="R910" s="211"/>
      <c r="S910" s="211"/>
      <c r="T910" s="211"/>
      <c r="U910" s="211"/>
      <c r="V910" s="211"/>
    </row>
    <row r="911" spans="11:22" ht="15.75" customHeight="1" x14ac:dyDescent="0.2">
      <c r="K911" s="298"/>
      <c r="N911" s="211"/>
      <c r="O911" s="211"/>
      <c r="P911" s="211"/>
      <c r="Q911" s="211"/>
      <c r="R911" s="211"/>
      <c r="S911" s="211"/>
      <c r="T911" s="211"/>
      <c r="U911" s="211"/>
      <c r="V911" s="211"/>
    </row>
    <row r="912" spans="11:22" ht="15.75" customHeight="1" x14ac:dyDescent="0.2">
      <c r="K912" s="298"/>
      <c r="N912" s="211"/>
      <c r="O912" s="211"/>
      <c r="P912" s="211"/>
      <c r="Q912" s="211"/>
      <c r="R912" s="211"/>
      <c r="S912" s="211"/>
      <c r="T912" s="211"/>
      <c r="U912" s="211"/>
      <c r="V912" s="211"/>
    </row>
    <row r="913" spans="11:22" ht="15.75" customHeight="1" x14ac:dyDescent="0.2">
      <c r="K913" s="298"/>
      <c r="N913" s="211"/>
      <c r="O913" s="211"/>
      <c r="P913" s="211"/>
      <c r="Q913" s="211"/>
      <c r="R913" s="211"/>
      <c r="S913" s="211"/>
      <c r="T913" s="211"/>
      <c r="U913" s="211"/>
      <c r="V913" s="211"/>
    </row>
    <row r="914" spans="11:22" ht="15.75" customHeight="1" x14ac:dyDescent="0.2">
      <c r="K914" s="298"/>
      <c r="N914" s="211"/>
      <c r="O914" s="211"/>
      <c r="P914" s="211"/>
      <c r="Q914" s="211"/>
      <c r="R914" s="211"/>
      <c r="S914" s="211"/>
      <c r="T914" s="211"/>
      <c r="U914" s="211"/>
      <c r="V914" s="211"/>
    </row>
    <row r="915" spans="11:22" ht="15.75" customHeight="1" x14ac:dyDescent="0.2">
      <c r="K915" s="298"/>
      <c r="N915" s="211"/>
      <c r="O915" s="211"/>
      <c r="P915" s="211"/>
      <c r="Q915" s="211"/>
      <c r="R915" s="211"/>
      <c r="S915" s="211"/>
      <c r="T915" s="211"/>
      <c r="U915" s="211"/>
      <c r="V915" s="211"/>
    </row>
    <row r="916" spans="11:22" ht="15.75" customHeight="1" x14ac:dyDescent="0.2">
      <c r="K916" s="298"/>
      <c r="N916" s="211"/>
      <c r="O916" s="211"/>
      <c r="P916" s="211"/>
      <c r="Q916" s="211"/>
      <c r="R916" s="211"/>
      <c r="S916" s="211"/>
      <c r="T916" s="211"/>
      <c r="U916" s="211"/>
      <c r="V916" s="211"/>
    </row>
    <row r="917" spans="11:22" ht="15.75" customHeight="1" x14ac:dyDescent="0.2">
      <c r="K917" s="298"/>
      <c r="N917" s="211"/>
      <c r="O917" s="211"/>
      <c r="P917" s="211"/>
      <c r="Q917" s="211"/>
      <c r="R917" s="211"/>
      <c r="S917" s="211"/>
      <c r="T917" s="211"/>
      <c r="U917" s="211"/>
      <c r="V917" s="211"/>
    </row>
    <row r="918" spans="11:22" ht="15.75" customHeight="1" x14ac:dyDescent="0.2">
      <c r="K918" s="298"/>
      <c r="N918" s="211"/>
      <c r="O918" s="211"/>
      <c r="P918" s="211"/>
      <c r="Q918" s="211"/>
      <c r="R918" s="211"/>
      <c r="S918" s="211"/>
      <c r="T918" s="211"/>
      <c r="U918" s="211"/>
      <c r="V918" s="211"/>
    </row>
    <row r="919" spans="11:22" ht="15.75" customHeight="1" x14ac:dyDescent="0.2">
      <c r="K919" s="298"/>
      <c r="N919" s="211"/>
      <c r="O919" s="211"/>
      <c r="P919" s="211"/>
      <c r="Q919" s="211"/>
      <c r="R919" s="211"/>
      <c r="S919" s="211"/>
      <c r="T919" s="211"/>
      <c r="U919" s="211"/>
      <c r="V919" s="211"/>
    </row>
    <row r="920" spans="11:22" ht="15.75" customHeight="1" x14ac:dyDescent="0.2">
      <c r="K920" s="298"/>
      <c r="N920" s="211"/>
      <c r="O920" s="211"/>
      <c r="P920" s="211"/>
      <c r="Q920" s="211"/>
      <c r="R920" s="211"/>
      <c r="S920" s="211"/>
      <c r="T920" s="211"/>
      <c r="U920" s="211"/>
      <c r="V920" s="211"/>
    </row>
    <row r="921" spans="11:22" ht="15.75" customHeight="1" x14ac:dyDescent="0.2">
      <c r="K921" s="298"/>
      <c r="N921" s="211"/>
      <c r="O921" s="211"/>
      <c r="P921" s="211"/>
      <c r="Q921" s="211"/>
      <c r="R921" s="211"/>
      <c r="S921" s="211"/>
      <c r="T921" s="211"/>
      <c r="U921" s="211"/>
      <c r="V921" s="211"/>
    </row>
    <row r="922" spans="11:22" ht="15.75" customHeight="1" x14ac:dyDescent="0.2">
      <c r="K922" s="298"/>
      <c r="N922" s="211"/>
      <c r="O922" s="211"/>
      <c r="P922" s="211"/>
      <c r="Q922" s="211"/>
      <c r="R922" s="211"/>
      <c r="S922" s="211"/>
      <c r="T922" s="211"/>
      <c r="U922" s="211"/>
      <c r="V922" s="211"/>
    </row>
    <row r="923" spans="11:22" ht="15.75" customHeight="1" x14ac:dyDescent="0.2">
      <c r="K923" s="298"/>
      <c r="N923" s="211"/>
      <c r="O923" s="211"/>
      <c r="P923" s="211"/>
      <c r="Q923" s="211"/>
      <c r="R923" s="211"/>
      <c r="S923" s="211"/>
      <c r="T923" s="211"/>
      <c r="U923" s="211"/>
      <c r="V923" s="211"/>
    </row>
    <row r="924" spans="11:22" ht="15.75" customHeight="1" x14ac:dyDescent="0.2">
      <c r="K924" s="298"/>
      <c r="N924" s="211"/>
      <c r="O924" s="211"/>
      <c r="P924" s="211"/>
      <c r="Q924" s="211"/>
      <c r="R924" s="211"/>
      <c r="S924" s="211"/>
      <c r="T924" s="211"/>
      <c r="U924" s="211"/>
      <c r="V924" s="211"/>
    </row>
    <row r="925" spans="11:22" ht="15.75" customHeight="1" x14ac:dyDescent="0.2">
      <c r="K925" s="298"/>
      <c r="N925" s="211"/>
      <c r="O925" s="211"/>
      <c r="P925" s="211"/>
      <c r="Q925" s="211"/>
      <c r="R925" s="211"/>
      <c r="S925" s="211"/>
      <c r="T925" s="211"/>
      <c r="U925" s="211"/>
      <c r="V925" s="211"/>
    </row>
    <row r="926" spans="11:22" ht="15.75" customHeight="1" x14ac:dyDescent="0.2">
      <c r="K926" s="298"/>
      <c r="N926" s="211"/>
      <c r="O926" s="211"/>
      <c r="P926" s="211"/>
      <c r="Q926" s="211"/>
      <c r="R926" s="211"/>
      <c r="S926" s="211"/>
      <c r="T926" s="211"/>
      <c r="U926" s="211"/>
      <c r="V926" s="211"/>
    </row>
    <row r="927" spans="11:22" ht="15.75" customHeight="1" x14ac:dyDescent="0.2">
      <c r="K927" s="298"/>
      <c r="N927" s="211"/>
      <c r="O927" s="211"/>
      <c r="P927" s="211"/>
      <c r="Q927" s="211"/>
      <c r="R927" s="211"/>
      <c r="S927" s="211"/>
      <c r="T927" s="211"/>
      <c r="U927" s="211"/>
      <c r="V927" s="211"/>
    </row>
    <row r="928" spans="11:22" ht="15.75" customHeight="1" x14ac:dyDescent="0.2">
      <c r="K928" s="298"/>
      <c r="N928" s="211"/>
      <c r="O928" s="211"/>
      <c r="P928" s="211"/>
      <c r="Q928" s="211"/>
      <c r="R928" s="211"/>
      <c r="S928" s="211"/>
      <c r="T928" s="211"/>
      <c r="U928" s="211"/>
      <c r="V928" s="211"/>
    </row>
    <row r="929" spans="11:22" ht="15.75" customHeight="1" x14ac:dyDescent="0.2">
      <c r="K929" s="298"/>
      <c r="N929" s="211"/>
      <c r="O929" s="211"/>
      <c r="P929" s="211"/>
      <c r="Q929" s="211"/>
      <c r="R929" s="211"/>
      <c r="S929" s="211"/>
      <c r="T929" s="211"/>
      <c r="U929" s="211"/>
      <c r="V929" s="211"/>
    </row>
    <row r="930" spans="11:22" ht="15.75" customHeight="1" x14ac:dyDescent="0.2">
      <c r="K930" s="298"/>
      <c r="N930" s="211"/>
      <c r="O930" s="211"/>
      <c r="P930" s="211"/>
      <c r="Q930" s="211"/>
      <c r="R930" s="211"/>
      <c r="S930" s="211"/>
      <c r="T930" s="211"/>
      <c r="U930" s="211"/>
      <c r="V930" s="211"/>
    </row>
    <row r="931" spans="11:22" ht="15.75" customHeight="1" x14ac:dyDescent="0.2">
      <c r="K931" s="298"/>
      <c r="N931" s="211"/>
      <c r="O931" s="211"/>
      <c r="P931" s="211"/>
      <c r="Q931" s="211"/>
      <c r="R931" s="211"/>
      <c r="S931" s="211"/>
      <c r="T931" s="211"/>
      <c r="U931" s="211"/>
      <c r="V931" s="211"/>
    </row>
    <row r="932" spans="11:22" ht="15.75" customHeight="1" x14ac:dyDescent="0.2">
      <c r="K932" s="298"/>
      <c r="N932" s="211"/>
      <c r="O932" s="211"/>
      <c r="P932" s="211"/>
      <c r="Q932" s="211"/>
      <c r="R932" s="211"/>
      <c r="S932" s="211"/>
      <c r="T932" s="211"/>
      <c r="U932" s="211"/>
      <c r="V932" s="211"/>
    </row>
    <row r="933" spans="11:22" ht="15.75" customHeight="1" x14ac:dyDescent="0.2">
      <c r="K933" s="298"/>
      <c r="N933" s="211"/>
      <c r="O933" s="211"/>
      <c r="P933" s="211"/>
      <c r="Q933" s="211"/>
      <c r="R933" s="211"/>
      <c r="S933" s="211"/>
      <c r="T933" s="211"/>
      <c r="U933" s="211"/>
      <c r="V933" s="211"/>
    </row>
    <row r="934" spans="11:22" ht="15.75" customHeight="1" x14ac:dyDescent="0.2">
      <c r="K934" s="298"/>
      <c r="N934" s="211"/>
      <c r="O934" s="211"/>
      <c r="P934" s="211"/>
      <c r="Q934" s="211"/>
      <c r="R934" s="211"/>
      <c r="S934" s="211"/>
      <c r="T934" s="211"/>
      <c r="U934" s="211"/>
      <c r="V934" s="211"/>
    </row>
    <row r="935" spans="11:22" ht="15.75" customHeight="1" x14ac:dyDescent="0.2">
      <c r="K935" s="298"/>
      <c r="N935" s="211"/>
      <c r="O935" s="211"/>
      <c r="P935" s="211"/>
      <c r="Q935" s="211"/>
      <c r="R935" s="211"/>
      <c r="S935" s="211"/>
      <c r="T935" s="211"/>
      <c r="U935" s="211"/>
      <c r="V935" s="211"/>
    </row>
    <row r="936" spans="11:22" ht="15.75" customHeight="1" x14ac:dyDescent="0.2">
      <c r="K936" s="298"/>
      <c r="N936" s="211"/>
      <c r="O936" s="211"/>
      <c r="P936" s="211"/>
      <c r="Q936" s="211"/>
      <c r="R936" s="211"/>
      <c r="S936" s="211"/>
      <c r="T936" s="211"/>
      <c r="U936" s="211"/>
      <c r="V936" s="211"/>
    </row>
    <row r="937" spans="11:22" ht="15.75" customHeight="1" x14ac:dyDescent="0.2">
      <c r="K937" s="298"/>
      <c r="N937" s="211"/>
      <c r="O937" s="211"/>
      <c r="P937" s="211"/>
      <c r="Q937" s="211"/>
      <c r="R937" s="211"/>
      <c r="S937" s="211"/>
      <c r="T937" s="211"/>
      <c r="U937" s="211"/>
      <c r="V937" s="211"/>
    </row>
    <row r="938" spans="11:22" ht="15.75" customHeight="1" x14ac:dyDescent="0.2">
      <c r="K938" s="298"/>
      <c r="N938" s="211"/>
      <c r="O938" s="211"/>
      <c r="P938" s="211"/>
      <c r="Q938" s="211"/>
      <c r="R938" s="211"/>
      <c r="S938" s="211"/>
      <c r="T938" s="211"/>
      <c r="U938" s="211"/>
      <c r="V938" s="211"/>
    </row>
    <row r="939" spans="11:22" ht="15.75" customHeight="1" x14ac:dyDescent="0.2">
      <c r="K939" s="298"/>
      <c r="N939" s="211"/>
      <c r="O939" s="211"/>
      <c r="P939" s="211"/>
      <c r="Q939" s="211"/>
      <c r="R939" s="211"/>
      <c r="S939" s="211"/>
      <c r="T939" s="211"/>
      <c r="U939" s="211"/>
      <c r="V939" s="211"/>
    </row>
    <row r="940" spans="11:22" ht="15.75" customHeight="1" x14ac:dyDescent="0.2">
      <c r="K940" s="298"/>
      <c r="N940" s="211"/>
      <c r="O940" s="211"/>
      <c r="P940" s="211"/>
      <c r="Q940" s="211"/>
      <c r="R940" s="211"/>
      <c r="S940" s="211"/>
      <c r="T940" s="211"/>
      <c r="U940" s="211"/>
      <c r="V940" s="211"/>
    </row>
    <row r="941" spans="11:22" ht="15.75" customHeight="1" x14ac:dyDescent="0.2">
      <c r="K941" s="298"/>
      <c r="N941" s="211"/>
      <c r="O941" s="211"/>
      <c r="P941" s="211"/>
      <c r="Q941" s="211"/>
      <c r="R941" s="211"/>
      <c r="S941" s="211"/>
      <c r="T941" s="211"/>
      <c r="U941" s="211"/>
      <c r="V941" s="211"/>
    </row>
    <row r="942" spans="11:22" ht="15.75" customHeight="1" x14ac:dyDescent="0.2">
      <c r="K942" s="298"/>
      <c r="N942" s="211"/>
      <c r="O942" s="211"/>
      <c r="P942" s="211"/>
      <c r="Q942" s="211"/>
      <c r="R942" s="211"/>
      <c r="S942" s="211"/>
      <c r="T942" s="211"/>
      <c r="U942" s="211"/>
      <c r="V942" s="211"/>
    </row>
    <row r="943" spans="11:22" ht="15.75" customHeight="1" x14ac:dyDescent="0.2">
      <c r="K943" s="298"/>
      <c r="N943" s="211"/>
      <c r="O943" s="211"/>
      <c r="P943" s="211"/>
      <c r="Q943" s="211"/>
      <c r="R943" s="211"/>
      <c r="S943" s="211"/>
      <c r="T943" s="211"/>
      <c r="U943" s="211"/>
      <c r="V943" s="211"/>
    </row>
    <row r="944" spans="11:22" ht="15.75" customHeight="1" x14ac:dyDescent="0.2">
      <c r="K944" s="298"/>
      <c r="N944" s="211"/>
      <c r="O944" s="211"/>
      <c r="P944" s="211"/>
      <c r="Q944" s="211"/>
      <c r="R944" s="211"/>
      <c r="S944" s="211"/>
      <c r="T944" s="211"/>
      <c r="U944" s="211"/>
      <c r="V944" s="211"/>
    </row>
    <row r="945" spans="11:22" ht="15.75" customHeight="1" x14ac:dyDescent="0.2">
      <c r="K945" s="298"/>
      <c r="N945" s="211"/>
      <c r="O945" s="211"/>
      <c r="P945" s="211"/>
      <c r="Q945" s="211"/>
      <c r="R945" s="211"/>
      <c r="S945" s="211"/>
      <c r="T945" s="211"/>
      <c r="U945" s="211"/>
      <c r="V945" s="211"/>
    </row>
    <row r="946" spans="11:22" ht="15.75" customHeight="1" x14ac:dyDescent="0.2">
      <c r="K946" s="298"/>
      <c r="N946" s="211"/>
      <c r="O946" s="211"/>
      <c r="P946" s="211"/>
      <c r="Q946" s="211"/>
      <c r="R946" s="211"/>
      <c r="S946" s="211"/>
      <c r="T946" s="211"/>
      <c r="U946" s="211"/>
      <c r="V946" s="211"/>
    </row>
    <row r="947" spans="11:22" ht="15.75" customHeight="1" x14ac:dyDescent="0.2">
      <c r="K947" s="298"/>
      <c r="N947" s="211"/>
      <c r="O947" s="211"/>
      <c r="P947" s="211"/>
      <c r="Q947" s="211"/>
      <c r="R947" s="211"/>
      <c r="S947" s="211"/>
      <c r="T947" s="211"/>
      <c r="U947" s="211"/>
      <c r="V947" s="211"/>
    </row>
    <row r="948" spans="11:22" ht="15.75" customHeight="1" x14ac:dyDescent="0.2">
      <c r="K948" s="298"/>
      <c r="N948" s="211"/>
      <c r="O948" s="211"/>
      <c r="P948" s="211"/>
      <c r="Q948" s="211"/>
      <c r="R948" s="211"/>
      <c r="S948" s="211"/>
      <c r="T948" s="211"/>
      <c r="U948" s="211"/>
      <c r="V948" s="211"/>
    </row>
    <row r="949" spans="11:22" ht="15.75" customHeight="1" x14ac:dyDescent="0.2">
      <c r="K949" s="298"/>
      <c r="N949" s="211"/>
      <c r="O949" s="211"/>
      <c r="P949" s="211"/>
      <c r="Q949" s="211"/>
      <c r="R949" s="211"/>
      <c r="S949" s="211"/>
      <c r="T949" s="211"/>
      <c r="U949" s="211"/>
      <c r="V949" s="211"/>
    </row>
    <row r="950" spans="11:22" ht="15.75" customHeight="1" x14ac:dyDescent="0.2">
      <c r="K950" s="298"/>
      <c r="N950" s="211"/>
      <c r="O950" s="211"/>
      <c r="P950" s="211"/>
      <c r="Q950" s="211"/>
      <c r="R950" s="211"/>
      <c r="S950" s="211"/>
      <c r="T950" s="211"/>
      <c r="U950" s="211"/>
      <c r="V950" s="211"/>
    </row>
    <row r="951" spans="11:22" ht="15.75" customHeight="1" x14ac:dyDescent="0.2">
      <c r="K951" s="298"/>
      <c r="N951" s="211"/>
      <c r="O951" s="211"/>
      <c r="P951" s="211"/>
      <c r="Q951" s="211"/>
      <c r="R951" s="211"/>
      <c r="S951" s="211"/>
      <c r="T951" s="211"/>
      <c r="U951" s="211"/>
      <c r="V951" s="211"/>
    </row>
    <row r="952" spans="11:22" ht="15.75" customHeight="1" x14ac:dyDescent="0.2">
      <c r="K952" s="298"/>
      <c r="N952" s="211"/>
      <c r="O952" s="211"/>
      <c r="P952" s="211"/>
      <c r="Q952" s="211"/>
      <c r="R952" s="211"/>
      <c r="S952" s="211"/>
      <c r="T952" s="211"/>
      <c r="U952" s="211"/>
      <c r="V952" s="211"/>
    </row>
    <row r="953" spans="11:22" ht="15.75" customHeight="1" x14ac:dyDescent="0.2">
      <c r="K953" s="298"/>
      <c r="N953" s="211"/>
      <c r="O953" s="211"/>
      <c r="P953" s="211"/>
      <c r="Q953" s="211"/>
      <c r="R953" s="211"/>
      <c r="S953" s="211"/>
      <c r="T953" s="211"/>
      <c r="U953" s="211"/>
      <c r="V953" s="211"/>
    </row>
    <row r="954" spans="11:22" ht="15.75" customHeight="1" x14ac:dyDescent="0.2">
      <c r="K954" s="298"/>
      <c r="N954" s="211"/>
      <c r="O954" s="211"/>
      <c r="P954" s="211"/>
      <c r="Q954" s="211"/>
      <c r="R954" s="211"/>
      <c r="S954" s="211"/>
      <c r="T954" s="211"/>
      <c r="U954" s="211"/>
      <c r="V954" s="211"/>
    </row>
    <row r="955" spans="11:22" ht="15.75" customHeight="1" x14ac:dyDescent="0.2">
      <c r="K955" s="298"/>
      <c r="N955" s="211"/>
      <c r="O955" s="211"/>
      <c r="P955" s="211"/>
      <c r="Q955" s="211"/>
      <c r="R955" s="211"/>
      <c r="S955" s="211"/>
      <c r="T955" s="211"/>
      <c r="U955" s="211"/>
      <c r="V955" s="211"/>
    </row>
    <row r="956" spans="11:22" ht="15.75" customHeight="1" x14ac:dyDescent="0.2">
      <c r="K956" s="298"/>
      <c r="N956" s="211"/>
      <c r="O956" s="211"/>
      <c r="P956" s="211"/>
      <c r="Q956" s="211"/>
      <c r="R956" s="211"/>
      <c r="S956" s="211"/>
      <c r="T956" s="211"/>
      <c r="U956" s="211"/>
      <c r="V956" s="211"/>
    </row>
    <row r="957" spans="11:22" ht="15.75" customHeight="1" x14ac:dyDescent="0.2">
      <c r="K957" s="298"/>
      <c r="N957" s="211"/>
      <c r="O957" s="211"/>
      <c r="P957" s="211"/>
      <c r="Q957" s="211"/>
      <c r="R957" s="211"/>
      <c r="S957" s="211"/>
      <c r="T957" s="211"/>
      <c r="U957" s="211"/>
      <c r="V957" s="211"/>
    </row>
    <row r="958" spans="11:22" ht="15.75" customHeight="1" x14ac:dyDescent="0.2">
      <c r="K958" s="298"/>
      <c r="N958" s="211"/>
      <c r="O958" s="211"/>
      <c r="P958" s="211"/>
      <c r="Q958" s="211"/>
      <c r="R958" s="211"/>
      <c r="S958" s="211"/>
      <c r="T958" s="211"/>
      <c r="U958" s="211"/>
      <c r="V958" s="211"/>
    </row>
    <row r="959" spans="11:22" ht="15.75" customHeight="1" x14ac:dyDescent="0.2">
      <c r="K959" s="298"/>
      <c r="N959" s="211"/>
      <c r="O959" s="211"/>
      <c r="P959" s="211"/>
      <c r="Q959" s="211"/>
      <c r="R959" s="211"/>
      <c r="S959" s="211"/>
      <c r="T959" s="211"/>
      <c r="U959" s="211"/>
      <c r="V959" s="211"/>
    </row>
    <row r="960" spans="11:22" ht="15.75" customHeight="1" x14ac:dyDescent="0.2">
      <c r="K960" s="298"/>
      <c r="N960" s="211"/>
      <c r="O960" s="211"/>
      <c r="P960" s="211"/>
      <c r="Q960" s="211"/>
      <c r="R960" s="211"/>
      <c r="S960" s="211"/>
      <c r="T960" s="211"/>
      <c r="U960" s="211"/>
      <c r="V960" s="211"/>
    </row>
    <row r="961" spans="11:22" ht="15.75" customHeight="1" x14ac:dyDescent="0.2">
      <c r="K961" s="298"/>
      <c r="N961" s="211"/>
      <c r="O961" s="211"/>
      <c r="P961" s="211"/>
      <c r="Q961" s="211"/>
      <c r="R961" s="211"/>
      <c r="S961" s="211"/>
      <c r="T961" s="211"/>
      <c r="U961" s="211"/>
      <c r="V961" s="211"/>
    </row>
    <row r="962" spans="11:22" ht="15.75" customHeight="1" x14ac:dyDescent="0.2">
      <c r="K962" s="298"/>
      <c r="N962" s="211"/>
      <c r="O962" s="211"/>
      <c r="P962" s="211"/>
      <c r="Q962" s="211"/>
      <c r="R962" s="211"/>
      <c r="S962" s="211"/>
      <c r="T962" s="211"/>
      <c r="U962" s="211"/>
      <c r="V962" s="211"/>
    </row>
    <row r="963" spans="11:22" ht="15.75" customHeight="1" x14ac:dyDescent="0.2">
      <c r="K963" s="298"/>
      <c r="N963" s="211"/>
      <c r="O963" s="211"/>
      <c r="P963" s="211"/>
      <c r="Q963" s="211"/>
      <c r="R963" s="211"/>
      <c r="S963" s="211"/>
      <c r="T963" s="211"/>
      <c r="U963" s="211"/>
      <c r="V963" s="211"/>
    </row>
    <row r="964" spans="11:22" ht="15.75" customHeight="1" x14ac:dyDescent="0.2">
      <c r="K964" s="298"/>
      <c r="N964" s="211"/>
      <c r="O964" s="211"/>
      <c r="P964" s="211"/>
      <c r="Q964" s="211"/>
      <c r="R964" s="211"/>
      <c r="S964" s="211"/>
      <c r="T964" s="211"/>
      <c r="U964" s="211"/>
      <c r="V964" s="211"/>
    </row>
    <row r="965" spans="11:22" ht="15.75" customHeight="1" x14ac:dyDescent="0.2">
      <c r="K965" s="298"/>
      <c r="N965" s="211"/>
      <c r="O965" s="211"/>
      <c r="P965" s="211"/>
      <c r="Q965" s="211"/>
      <c r="R965" s="211"/>
      <c r="S965" s="211"/>
      <c r="T965" s="211"/>
      <c r="U965" s="211"/>
      <c r="V965" s="211"/>
    </row>
    <row r="966" spans="11:22" ht="15.75" customHeight="1" x14ac:dyDescent="0.2">
      <c r="K966" s="298"/>
      <c r="N966" s="211"/>
      <c r="O966" s="211"/>
      <c r="P966" s="211"/>
      <c r="Q966" s="211"/>
      <c r="R966" s="211"/>
      <c r="S966" s="211"/>
      <c r="T966" s="211"/>
      <c r="U966" s="211"/>
      <c r="V966" s="211"/>
    </row>
    <row r="967" spans="11:22" ht="15.75" customHeight="1" x14ac:dyDescent="0.2">
      <c r="K967" s="298"/>
      <c r="N967" s="211"/>
      <c r="O967" s="211"/>
      <c r="P967" s="211"/>
      <c r="Q967" s="211"/>
      <c r="R967" s="211"/>
      <c r="S967" s="211"/>
      <c r="T967" s="211"/>
      <c r="U967" s="211"/>
      <c r="V967" s="211"/>
    </row>
    <row r="968" spans="11:22" ht="15.75" customHeight="1" x14ac:dyDescent="0.2">
      <c r="K968" s="298"/>
      <c r="N968" s="211"/>
      <c r="O968" s="211"/>
      <c r="P968" s="211"/>
      <c r="Q968" s="211"/>
      <c r="R968" s="211"/>
      <c r="S968" s="211"/>
      <c r="T968" s="211"/>
      <c r="U968" s="211"/>
      <c r="V968" s="211"/>
    </row>
    <row r="969" spans="11:22" ht="15.75" customHeight="1" x14ac:dyDescent="0.2">
      <c r="K969" s="298"/>
      <c r="N969" s="211"/>
      <c r="O969" s="211"/>
      <c r="P969" s="211"/>
      <c r="Q969" s="211"/>
      <c r="R969" s="211"/>
      <c r="S969" s="211"/>
      <c r="T969" s="211"/>
      <c r="U969" s="211"/>
      <c r="V969" s="211"/>
    </row>
    <row r="970" spans="11:22" ht="15.75" customHeight="1" x14ac:dyDescent="0.2">
      <c r="K970" s="298"/>
      <c r="N970" s="211"/>
      <c r="O970" s="211"/>
      <c r="P970" s="211"/>
      <c r="Q970" s="211"/>
      <c r="R970" s="211"/>
      <c r="S970" s="211"/>
      <c r="T970" s="211"/>
      <c r="U970" s="211"/>
      <c r="V970" s="211"/>
    </row>
    <row r="971" spans="11:22" ht="15.75" customHeight="1" x14ac:dyDescent="0.2">
      <c r="K971" s="298"/>
      <c r="N971" s="211"/>
      <c r="O971" s="211"/>
      <c r="P971" s="211"/>
      <c r="Q971" s="211"/>
      <c r="R971" s="211"/>
      <c r="S971" s="211"/>
      <c r="T971" s="211"/>
      <c r="U971" s="211"/>
      <c r="V971" s="211"/>
    </row>
    <row r="972" spans="11:22" ht="15.75" customHeight="1" x14ac:dyDescent="0.2">
      <c r="K972" s="298"/>
      <c r="N972" s="211"/>
      <c r="O972" s="211"/>
      <c r="P972" s="211"/>
      <c r="Q972" s="211"/>
      <c r="R972" s="211"/>
      <c r="S972" s="211"/>
      <c r="T972" s="211"/>
      <c r="U972" s="211"/>
      <c r="V972" s="211"/>
    </row>
    <row r="973" spans="11:22" ht="15.75" customHeight="1" x14ac:dyDescent="0.2">
      <c r="K973" s="298"/>
      <c r="N973" s="211"/>
      <c r="O973" s="211"/>
      <c r="P973" s="211"/>
      <c r="Q973" s="211"/>
      <c r="R973" s="211"/>
      <c r="S973" s="211"/>
      <c r="T973" s="211"/>
      <c r="U973" s="211"/>
      <c r="V973" s="211"/>
    </row>
    <row r="974" spans="11:22" ht="15.75" customHeight="1" x14ac:dyDescent="0.2">
      <c r="K974" s="298"/>
      <c r="N974" s="211"/>
      <c r="O974" s="211"/>
      <c r="P974" s="211"/>
      <c r="Q974" s="211"/>
      <c r="R974" s="211"/>
      <c r="S974" s="211"/>
      <c r="T974" s="211"/>
      <c r="U974" s="211"/>
      <c r="V974" s="211"/>
    </row>
    <row r="975" spans="11:22" ht="15.75" customHeight="1" x14ac:dyDescent="0.2">
      <c r="K975" s="298"/>
      <c r="N975" s="211"/>
      <c r="O975" s="211"/>
      <c r="P975" s="211"/>
      <c r="Q975" s="211"/>
      <c r="R975" s="211"/>
      <c r="S975" s="211"/>
      <c r="T975" s="211"/>
      <c r="U975" s="211"/>
      <c r="V975" s="211"/>
    </row>
    <row r="976" spans="11:22" ht="15.75" customHeight="1" x14ac:dyDescent="0.2">
      <c r="K976" s="298"/>
      <c r="N976" s="211"/>
      <c r="O976" s="211"/>
      <c r="P976" s="211"/>
      <c r="Q976" s="211"/>
      <c r="R976" s="211"/>
      <c r="S976" s="211"/>
      <c r="T976" s="211"/>
      <c r="U976" s="211"/>
      <c r="V976" s="211"/>
    </row>
    <row r="977" spans="11:22" ht="15.75" customHeight="1" x14ac:dyDescent="0.2">
      <c r="K977" s="298"/>
      <c r="N977" s="211"/>
      <c r="O977" s="211"/>
      <c r="P977" s="211"/>
      <c r="Q977" s="211"/>
      <c r="R977" s="211"/>
      <c r="S977" s="211"/>
      <c r="T977" s="211"/>
      <c r="U977" s="211"/>
      <c r="V977" s="211"/>
    </row>
    <row r="978" spans="11:22" ht="15.75" customHeight="1" x14ac:dyDescent="0.2">
      <c r="K978" s="298"/>
      <c r="N978" s="211"/>
      <c r="O978" s="211"/>
      <c r="P978" s="211"/>
      <c r="Q978" s="211"/>
      <c r="R978" s="211"/>
      <c r="S978" s="211"/>
      <c r="T978" s="211"/>
      <c r="U978" s="211"/>
      <c r="V978" s="211"/>
    </row>
    <row r="979" spans="11:22" ht="15.75" customHeight="1" x14ac:dyDescent="0.2">
      <c r="K979" s="298"/>
      <c r="N979" s="211"/>
      <c r="O979" s="211"/>
      <c r="P979" s="211"/>
      <c r="Q979" s="211"/>
      <c r="R979" s="211"/>
      <c r="S979" s="211"/>
      <c r="T979" s="211"/>
      <c r="U979" s="211"/>
      <c r="V979" s="211"/>
    </row>
    <row r="980" spans="11:22" ht="15.75" customHeight="1" x14ac:dyDescent="0.2">
      <c r="K980" s="298"/>
      <c r="N980" s="211"/>
      <c r="O980" s="211"/>
      <c r="P980" s="211"/>
      <c r="Q980" s="211"/>
      <c r="R980" s="211"/>
      <c r="S980" s="211"/>
      <c r="T980" s="211"/>
      <c r="U980" s="211"/>
      <c r="V980" s="211"/>
    </row>
    <row r="981" spans="11:22" ht="15.75" customHeight="1" x14ac:dyDescent="0.2">
      <c r="K981" s="298"/>
      <c r="N981" s="211"/>
      <c r="O981" s="211"/>
      <c r="P981" s="211"/>
      <c r="Q981" s="211"/>
      <c r="R981" s="211"/>
      <c r="S981" s="211"/>
      <c r="T981" s="211"/>
      <c r="U981" s="211"/>
      <c r="V981" s="211"/>
    </row>
    <row r="982" spans="11:22" ht="15.75" customHeight="1" x14ac:dyDescent="0.2">
      <c r="K982" s="298"/>
      <c r="N982" s="211"/>
      <c r="O982" s="211"/>
      <c r="P982" s="211"/>
      <c r="Q982" s="211"/>
      <c r="R982" s="211"/>
      <c r="S982" s="211"/>
      <c r="T982" s="211"/>
      <c r="U982" s="211"/>
      <c r="V982" s="211"/>
    </row>
    <row r="983" spans="11:22" ht="15.75" customHeight="1" x14ac:dyDescent="0.2">
      <c r="K983" s="298"/>
      <c r="N983" s="211"/>
      <c r="O983" s="211"/>
      <c r="P983" s="211"/>
      <c r="Q983" s="211"/>
      <c r="R983" s="211"/>
      <c r="S983" s="211"/>
      <c r="T983" s="211"/>
      <c r="U983" s="211"/>
      <c r="V983" s="211"/>
    </row>
    <row r="984" spans="11:22" ht="15.75" customHeight="1" x14ac:dyDescent="0.2">
      <c r="K984" s="298"/>
      <c r="N984" s="211"/>
      <c r="O984" s="211"/>
      <c r="P984" s="211"/>
      <c r="Q984" s="211"/>
      <c r="R984" s="211"/>
      <c r="S984" s="211"/>
      <c r="T984" s="211"/>
      <c r="U984" s="211"/>
      <c r="V984" s="211"/>
    </row>
    <row r="985" spans="11:22" ht="15.75" customHeight="1" x14ac:dyDescent="0.2">
      <c r="K985" s="298"/>
      <c r="N985" s="211"/>
      <c r="O985" s="211"/>
      <c r="P985" s="211"/>
      <c r="Q985" s="211"/>
      <c r="R985" s="211"/>
      <c r="S985" s="211"/>
      <c r="T985" s="211"/>
      <c r="U985" s="211"/>
      <c r="V985" s="211"/>
    </row>
    <row r="986" spans="11:22" ht="15.75" customHeight="1" x14ac:dyDescent="0.2">
      <c r="K986" s="298"/>
      <c r="N986" s="211"/>
      <c r="O986" s="211"/>
      <c r="P986" s="211"/>
      <c r="Q986" s="211"/>
      <c r="R986" s="211"/>
      <c r="S986" s="211"/>
      <c r="T986" s="211"/>
      <c r="U986" s="211"/>
      <c r="V986" s="211"/>
    </row>
    <row r="987" spans="11:22" ht="15.75" customHeight="1" x14ac:dyDescent="0.2">
      <c r="K987" s="298"/>
      <c r="N987" s="211"/>
      <c r="O987" s="211"/>
      <c r="P987" s="211"/>
      <c r="Q987" s="211"/>
      <c r="R987" s="211"/>
      <c r="S987" s="211"/>
      <c r="T987" s="211"/>
      <c r="U987" s="211"/>
      <c r="V987" s="211"/>
    </row>
    <row r="988" spans="11:22" ht="15.75" customHeight="1" x14ac:dyDescent="0.2">
      <c r="K988" s="298"/>
      <c r="N988" s="211"/>
      <c r="O988" s="211"/>
      <c r="P988" s="211"/>
      <c r="Q988" s="211"/>
      <c r="R988" s="211"/>
      <c r="S988" s="211"/>
      <c r="T988" s="211"/>
      <c r="U988" s="211"/>
      <c r="V988" s="211"/>
    </row>
    <row r="989" spans="11:22" ht="15.75" customHeight="1" x14ac:dyDescent="0.2">
      <c r="K989" s="298"/>
      <c r="N989" s="211"/>
      <c r="O989" s="211"/>
      <c r="P989" s="211"/>
      <c r="Q989" s="211"/>
      <c r="R989" s="211"/>
      <c r="S989" s="211"/>
      <c r="T989" s="211"/>
      <c r="U989" s="211"/>
      <c r="V989" s="211"/>
    </row>
    <row r="990" spans="11:22" ht="15.75" customHeight="1" x14ac:dyDescent="0.2">
      <c r="K990" s="298"/>
      <c r="N990" s="211"/>
      <c r="O990" s="211"/>
      <c r="P990" s="211"/>
      <c r="Q990" s="211"/>
      <c r="R990" s="211"/>
      <c r="S990" s="211"/>
      <c r="T990" s="211"/>
      <c r="U990" s="211"/>
      <c r="V990" s="211"/>
    </row>
    <row r="991" spans="11:22" ht="15.75" customHeight="1" x14ac:dyDescent="0.2">
      <c r="K991" s="298"/>
      <c r="N991" s="211"/>
      <c r="O991" s="211"/>
      <c r="P991" s="211"/>
      <c r="Q991" s="211"/>
      <c r="R991" s="211"/>
      <c r="S991" s="211"/>
      <c r="T991" s="211"/>
      <c r="U991" s="211"/>
      <c r="V991" s="211"/>
    </row>
    <row r="992" spans="11:22" ht="15.75" customHeight="1" x14ac:dyDescent="0.2">
      <c r="K992" s="298"/>
      <c r="N992" s="211"/>
      <c r="O992" s="211"/>
      <c r="P992" s="211"/>
      <c r="Q992" s="211"/>
      <c r="R992" s="211"/>
      <c r="S992" s="211"/>
      <c r="T992" s="211"/>
      <c r="U992" s="211"/>
      <c r="V992" s="211"/>
    </row>
    <row r="993" spans="11:22" ht="15.75" customHeight="1" x14ac:dyDescent="0.2">
      <c r="K993" s="298"/>
      <c r="N993" s="211"/>
      <c r="O993" s="211"/>
      <c r="P993" s="211"/>
      <c r="Q993" s="211"/>
      <c r="R993" s="211"/>
      <c r="S993" s="211"/>
      <c r="T993" s="211"/>
      <c r="U993" s="211"/>
      <c r="V993" s="211"/>
    </row>
    <row r="994" spans="11:22" ht="15.75" customHeight="1" x14ac:dyDescent="0.2">
      <c r="K994" s="298"/>
      <c r="N994" s="211"/>
      <c r="O994" s="211"/>
      <c r="P994" s="211"/>
      <c r="Q994" s="211"/>
      <c r="R994" s="211"/>
      <c r="S994" s="211"/>
      <c r="T994" s="211"/>
      <c r="U994" s="211"/>
      <c r="V994" s="211"/>
    </row>
    <row r="995" spans="11:22" ht="15.75" customHeight="1" x14ac:dyDescent="0.2">
      <c r="K995" s="298"/>
      <c r="N995" s="211"/>
      <c r="O995" s="211"/>
      <c r="P995" s="211"/>
      <c r="Q995" s="211"/>
      <c r="R995" s="211"/>
      <c r="S995" s="211"/>
      <c r="T995" s="211"/>
      <c r="U995" s="211"/>
      <c r="V995" s="211"/>
    </row>
    <row r="996" spans="11:22" ht="15.75" customHeight="1" x14ac:dyDescent="0.2">
      <c r="K996" s="298"/>
      <c r="N996" s="211"/>
      <c r="O996" s="211"/>
      <c r="P996" s="211"/>
      <c r="Q996" s="211"/>
      <c r="R996" s="211"/>
      <c r="S996" s="211"/>
      <c r="T996" s="211"/>
      <c r="U996" s="211"/>
      <c r="V996" s="211"/>
    </row>
    <row r="997" spans="11:22" ht="15.75" customHeight="1" x14ac:dyDescent="0.2">
      <c r="K997" s="298"/>
      <c r="N997" s="211"/>
      <c r="O997" s="211"/>
      <c r="P997" s="211"/>
      <c r="Q997" s="211"/>
      <c r="R997" s="211"/>
      <c r="S997" s="211"/>
      <c r="T997" s="211"/>
      <c r="U997" s="211"/>
      <c r="V997" s="211"/>
    </row>
    <row r="998" spans="11:22" ht="15.75" customHeight="1" x14ac:dyDescent="0.2">
      <c r="K998" s="298"/>
      <c r="N998" s="211"/>
      <c r="O998" s="211"/>
      <c r="P998" s="211"/>
      <c r="Q998" s="211"/>
      <c r="R998" s="211"/>
      <c r="S998" s="211"/>
      <c r="T998" s="211"/>
      <c r="U998" s="211"/>
      <c r="V998" s="211"/>
    </row>
    <row r="999" spans="11:22" ht="15.75" customHeight="1" x14ac:dyDescent="0.2">
      <c r="K999" s="298"/>
      <c r="N999" s="211"/>
      <c r="O999" s="211"/>
      <c r="P999" s="211"/>
      <c r="Q999" s="211"/>
      <c r="R999" s="211"/>
      <c r="S999" s="211"/>
      <c r="T999" s="211"/>
      <c r="U999" s="211"/>
      <c r="V999" s="211"/>
    </row>
    <row r="1000" spans="11:22" ht="15.75" customHeight="1" x14ac:dyDescent="0.2">
      <c r="K1000" s="298"/>
      <c r="N1000" s="211"/>
      <c r="O1000" s="211"/>
      <c r="P1000" s="211"/>
      <c r="Q1000" s="211"/>
      <c r="R1000" s="211"/>
      <c r="S1000" s="211"/>
      <c r="T1000" s="211"/>
      <c r="U1000" s="211"/>
      <c r="V1000" s="211"/>
    </row>
    <row r="1001" spans="11:22" ht="15.75" customHeight="1" x14ac:dyDescent="0.2">
      <c r="K1001" s="298"/>
      <c r="N1001" s="211"/>
      <c r="O1001" s="211"/>
      <c r="P1001" s="211"/>
      <c r="Q1001" s="211"/>
      <c r="R1001" s="211"/>
      <c r="S1001" s="211"/>
      <c r="T1001" s="211"/>
      <c r="U1001" s="211"/>
      <c r="V1001" s="211"/>
    </row>
    <row r="1002" spans="11:22" ht="15.75" customHeight="1" x14ac:dyDescent="0.2">
      <c r="K1002" s="298"/>
      <c r="N1002" s="211"/>
      <c r="O1002" s="211"/>
      <c r="P1002" s="211"/>
      <c r="Q1002" s="211"/>
      <c r="R1002" s="211"/>
      <c r="S1002" s="211"/>
      <c r="T1002" s="211"/>
      <c r="U1002" s="211"/>
      <c r="V1002" s="211"/>
    </row>
    <row r="1003" spans="11:22" ht="15.75" customHeight="1" x14ac:dyDescent="0.2">
      <c r="K1003" s="298"/>
      <c r="N1003" s="211"/>
      <c r="O1003" s="211"/>
      <c r="P1003" s="211"/>
      <c r="Q1003" s="211"/>
      <c r="R1003" s="211"/>
      <c r="S1003" s="211"/>
      <c r="T1003" s="211"/>
      <c r="U1003" s="211"/>
      <c r="V1003" s="211"/>
    </row>
    <row r="1004" spans="11:22" ht="15.75" customHeight="1" x14ac:dyDescent="0.2">
      <c r="K1004" s="298"/>
      <c r="N1004" s="211"/>
      <c r="O1004" s="211"/>
      <c r="P1004" s="211"/>
      <c r="Q1004" s="211"/>
      <c r="R1004" s="211"/>
      <c r="S1004" s="211"/>
      <c r="T1004" s="211"/>
      <c r="U1004" s="211"/>
      <c r="V1004" s="211"/>
    </row>
  </sheetData>
  <mergeCells count="9">
    <mergeCell ref="B6:C7"/>
    <mergeCell ref="B9:C9"/>
    <mergeCell ref="B2:L2"/>
    <mergeCell ref="B3:L3"/>
    <mergeCell ref="B4:L4"/>
    <mergeCell ref="D6:D7"/>
    <mergeCell ref="F6:F7"/>
    <mergeCell ref="G6:L6"/>
    <mergeCell ref="K7:L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abSelected="1" zoomScale="90" zoomScaleNormal="90" workbookViewId="0">
      <selection activeCell="S29" sqref="S28:S29"/>
    </sheetView>
  </sheetViews>
  <sheetFormatPr baseColWidth="10" defaultColWidth="14.42578125" defaultRowHeight="15" customHeight="1" x14ac:dyDescent="0.2"/>
  <cols>
    <col min="1" max="1" width="3.5703125" customWidth="1"/>
    <col min="2" max="2" width="1" customWidth="1"/>
    <col min="3" max="3" width="5.28515625" customWidth="1"/>
    <col min="4" max="4" width="26.7109375" customWidth="1"/>
    <col min="5" max="5" width="15.42578125" customWidth="1"/>
    <col min="6" max="6" width="15.7109375" customWidth="1"/>
    <col min="7" max="7" width="16" customWidth="1"/>
    <col min="8" max="8" width="9.7109375" hidden="1" customWidth="1"/>
    <col min="9" max="9" width="14.85546875" customWidth="1"/>
    <col min="10" max="10" width="15.28515625" customWidth="1"/>
    <col min="11" max="11" width="18.85546875" customWidth="1"/>
    <col min="12" max="12" width="14.28515625" customWidth="1"/>
    <col min="13" max="13" width="0.85546875" customWidth="1"/>
    <col min="14" max="14" width="9.140625" customWidth="1"/>
    <col min="15" max="15" width="20.7109375" customWidth="1"/>
    <col min="16" max="17" width="9.140625" customWidth="1"/>
    <col min="18" max="18" width="18.28515625" customWidth="1"/>
    <col min="19" max="20" width="9.140625" customWidth="1"/>
    <col min="21" max="26" width="10" customWidth="1"/>
  </cols>
  <sheetData>
    <row r="1" spans="1:26" ht="12.75" customHeight="1" x14ac:dyDescent="0.2">
      <c r="A1" s="33"/>
      <c r="B1" s="33"/>
      <c r="C1" s="33"/>
      <c r="D1" s="33"/>
      <c r="E1" s="123"/>
      <c r="F1" s="93"/>
      <c r="G1" s="93"/>
      <c r="H1" s="93"/>
      <c r="I1" s="123"/>
      <c r="J1" s="93"/>
      <c r="K1" s="93"/>
      <c r="L1" s="9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4.5" customHeight="1" x14ac:dyDescent="0.25">
      <c r="A2" s="1"/>
      <c r="B2" s="508" t="s">
        <v>174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25" hidden="1" customHeight="1" x14ac:dyDescent="0.25">
      <c r="A3" s="1"/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1"/>
      <c r="B4" s="473" t="s">
        <v>1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124"/>
      <c r="F5" s="94"/>
      <c r="G5" s="94"/>
      <c r="H5" s="94"/>
      <c r="I5" s="124"/>
      <c r="J5" s="94"/>
      <c r="K5" s="94"/>
      <c r="L5" s="9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1"/>
      <c r="B6" s="503" t="s">
        <v>175</v>
      </c>
      <c r="C6" s="483"/>
      <c r="D6" s="488"/>
      <c r="E6" s="509" t="s">
        <v>4</v>
      </c>
      <c r="F6" s="475" t="s">
        <v>3</v>
      </c>
      <c r="G6" s="476"/>
      <c r="H6" s="476"/>
      <c r="I6" s="476"/>
      <c r="J6" s="476"/>
      <c r="K6" s="476"/>
      <c r="L6" s="476"/>
      <c r="M6" s="49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A7" s="1"/>
      <c r="B7" s="504"/>
      <c r="C7" s="474"/>
      <c r="D7" s="505"/>
      <c r="E7" s="510"/>
      <c r="F7" s="502" t="s">
        <v>48</v>
      </c>
      <c r="G7" s="502" t="s">
        <v>22</v>
      </c>
      <c r="H7" s="502" t="s">
        <v>19</v>
      </c>
      <c r="I7" s="475" t="s">
        <v>49</v>
      </c>
      <c r="J7" s="476"/>
      <c r="K7" s="476"/>
      <c r="L7" s="476"/>
      <c r="M7" s="490"/>
      <c r="N7" s="83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5"/>
      <c r="B8" s="484"/>
      <c r="C8" s="485"/>
      <c r="D8" s="506"/>
      <c r="E8" s="487"/>
      <c r="F8" s="487"/>
      <c r="G8" s="487"/>
      <c r="H8" s="487"/>
      <c r="I8" s="125" t="s">
        <v>4</v>
      </c>
      <c r="J8" s="98" t="s">
        <v>176</v>
      </c>
      <c r="K8" s="98" t="s">
        <v>177</v>
      </c>
      <c r="L8" s="126" t="s">
        <v>178</v>
      </c>
      <c r="M8" s="127"/>
      <c r="N8" s="5"/>
      <c r="O8" s="97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9.75" customHeight="1" x14ac:dyDescent="0.25">
      <c r="A9" s="9"/>
      <c r="B9" s="171"/>
      <c r="C9" s="10"/>
      <c r="D9" s="10"/>
      <c r="E9" s="128"/>
      <c r="F9" s="100"/>
      <c r="G9" s="100"/>
      <c r="H9" s="100"/>
      <c r="I9" s="128"/>
      <c r="J9" s="100"/>
      <c r="K9" s="100"/>
      <c r="L9" s="100"/>
      <c r="M9" s="8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9"/>
      <c r="B10" s="507" t="s">
        <v>4</v>
      </c>
      <c r="C10" s="478"/>
      <c r="D10" s="478"/>
      <c r="E10" s="214">
        <f>+E12+E27+E35+E36+E37+E38+E39+E40+E41+E42+E43+E44+E45+E46+E47+E48+E49+E50+E51+E52+E53+E54+E55+E56</f>
        <v>77289.469999999987</v>
      </c>
      <c r="F10" s="214">
        <f t="shared" ref="F10:L10" si="0">SUM(F12,F27,F35:F56)</f>
        <v>56665.460000000006</v>
      </c>
      <c r="G10" s="214">
        <f t="shared" si="0"/>
        <v>16062.310000000001</v>
      </c>
      <c r="H10" s="214">
        <f t="shared" si="0"/>
        <v>0</v>
      </c>
      <c r="I10" s="214">
        <f t="shared" si="0"/>
        <v>4561.7</v>
      </c>
      <c r="J10" s="214">
        <f t="shared" si="0"/>
        <v>229.00000000000003</v>
      </c>
      <c r="K10" s="214">
        <f t="shared" si="0"/>
        <v>4332.7</v>
      </c>
      <c r="L10" s="214">
        <f t="shared" si="0"/>
        <v>0</v>
      </c>
      <c r="M10" s="207"/>
      <c r="N10" s="9"/>
      <c r="O10" s="6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9.75" customHeight="1" x14ac:dyDescent="0.25">
      <c r="A11" s="9"/>
      <c r="B11" s="171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8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15"/>
      <c r="B12" s="300"/>
      <c r="C12" s="301" t="s">
        <v>179</v>
      </c>
      <c r="D12" s="301"/>
      <c r="E12" s="302">
        <f t="shared" ref="E12:G12" si="1">SUM(E14:E25)</f>
        <v>13230.650000000001</v>
      </c>
      <c r="F12" s="302">
        <f t="shared" si="1"/>
        <v>10433.450000000001</v>
      </c>
      <c r="G12" s="302">
        <f t="shared" si="1"/>
        <v>0</v>
      </c>
      <c r="H12" s="302"/>
      <c r="I12" s="302">
        <f t="shared" ref="I12:L12" si="2">SUM(I14:I25)</f>
        <v>2797.2</v>
      </c>
      <c r="J12" s="302">
        <f t="shared" si="2"/>
        <v>229.00000000000003</v>
      </c>
      <c r="K12" s="302">
        <f t="shared" si="2"/>
        <v>2568.1999999999998</v>
      </c>
      <c r="L12" s="302">
        <f t="shared" si="2"/>
        <v>0</v>
      </c>
      <c r="M12" s="303"/>
      <c r="N12" s="15"/>
      <c r="O12" s="53"/>
      <c r="P12" s="53"/>
      <c r="Q12" s="53"/>
      <c r="R12" s="53"/>
      <c r="S12" s="15"/>
      <c r="T12" s="53"/>
      <c r="U12" s="15"/>
      <c r="V12" s="15"/>
      <c r="W12" s="15"/>
      <c r="X12" s="15"/>
      <c r="Y12" s="15"/>
      <c r="Z12" s="15"/>
    </row>
    <row r="13" spans="1:26" ht="9.75" customHeight="1" x14ac:dyDescent="0.2">
      <c r="A13" s="15"/>
      <c r="B13" s="176"/>
      <c r="C13" s="16"/>
      <c r="D13" s="16"/>
      <c r="E13" s="27"/>
      <c r="F13" s="27"/>
      <c r="G13" s="27"/>
      <c r="H13" s="27"/>
      <c r="I13" s="27"/>
      <c r="J13" s="27"/>
      <c r="K13" s="27"/>
      <c r="L13" s="27"/>
      <c r="M13" s="86"/>
      <c r="N13" s="15"/>
      <c r="O13" s="53"/>
      <c r="P13" s="53"/>
      <c r="Q13" s="53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" customHeight="1" x14ac:dyDescent="0.25">
      <c r="A14" s="15"/>
      <c r="B14" s="176"/>
      <c r="C14" s="16"/>
      <c r="D14" s="16" t="s">
        <v>180</v>
      </c>
      <c r="E14" s="27">
        <f t="shared" ref="E14:E25" si="3">SUM(F14:I14)</f>
        <v>4951.6900000000005</v>
      </c>
      <c r="F14" s="27">
        <v>3331.65</v>
      </c>
      <c r="G14" s="27" t="s">
        <v>56</v>
      </c>
      <c r="H14" s="27"/>
      <c r="I14" s="316">
        <f>SUM(J14:L14)</f>
        <v>1620.04</v>
      </c>
      <c r="J14" s="27">
        <v>14.54</v>
      </c>
      <c r="K14" s="27">
        <v>1605.5</v>
      </c>
      <c r="L14" s="27" t="s">
        <v>56</v>
      </c>
      <c r="M14" s="86"/>
      <c r="N14" s="105"/>
      <c r="O14" s="62"/>
      <c r="P14" s="53"/>
      <c r="Q14" s="53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" customHeight="1" x14ac:dyDescent="0.2">
      <c r="A15" s="15"/>
      <c r="B15" s="176"/>
      <c r="C15" s="16"/>
      <c r="D15" s="16" t="s">
        <v>181</v>
      </c>
      <c r="E15" s="27">
        <f t="shared" si="3"/>
        <v>223.03</v>
      </c>
      <c r="F15" s="27">
        <v>211.03</v>
      </c>
      <c r="G15" s="27" t="s">
        <v>56</v>
      </c>
      <c r="H15" s="27"/>
      <c r="I15" s="316">
        <f t="shared" ref="I15:I25" si="4">SUM(J15:L15)</f>
        <v>12</v>
      </c>
      <c r="J15" s="27">
        <v>0</v>
      </c>
      <c r="K15" s="27">
        <v>12</v>
      </c>
      <c r="L15" s="27" t="s">
        <v>56</v>
      </c>
      <c r="M15" s="86"/>
      <c r="N15" s="105"/>
      <c r="O15" s="53"/>
      <c r="P15" s="53"/>
      <c r="Q15" s="53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">
      <c r="A16" s="15"/>
      <c r="B16" s="176"/>
      <c r="C16" s="16"/>
      <c r="D16" s="16" t="s">
        <v>182</v>
      </c>
      <c r="E16" s="27">
        <f t="shared" si="3"/>
        <v>240.51</v>
      </c>
      <c r="F16" s="27">
        <v>24.31</v>
      </c>
      <c r="G16" s="27" t="s">
        <v>56</v>
      </c>
      <c r="H16" s="27"/>
      <c r="I16" s="316">
        <f t="shared" si="4"/>
        <v>216.2</v>
      </c>
      <c r="J16" s="27">
        <v>4.5999999999999996</v>
      </c>
      <c r="K16" s="27">
        <v>211.6</v>
      </c>
      <c r="L16" s="27" t="s">
        <v>56</v>
      </c>
      <c r="M16" s="86"/>
      <c r="N16" s="105"/>
      <c r="O16" s="53"/>
      <c r="P16" s="53"/>
      <c r="Q16" s="53"/>
      <c r="R16" s="15"/>
      <c r="S16" s="53"/>
      <c r="T16" s="15"/>
      <c r="U16" s="15"/>
      <c r="V16" s="15"/>
      <c r="W16" s="15"/>
      <c r="X16" s="15"/>
      <c r="Y16" s="15"/>
      <c r="Z16" s="15"/>
    </row>
    <row r="17" spans="1:26" ht="18" customHeight="1" x14ac:dyDescent="0.2">
      <c r="A17" s="15"/>
      <c r="B17" s="176"/>
      <c r="C17" s="16"/>
      <c r="D17" s="16" t="s">
        <v>183</v>
      </c>
      <c r="E17" s="27">
        <f t="shared" si="3"/>
        <v>5702.42</v>
      </c>
      <c r="F17" s="27">
        <v>5381.45</v>
      </c>
      <c r="G17" s="27" t="s">
        <v>56</v>
      </c>
      <c r="H17" s="27"/>
      <c r="I17" s="316">
        <f t="shared" si="4"/>
        <v>320.96999999999997</v>
      </c>
      <c r="J17" s="27">
        <v>110.27</v>
      </c>
      <c r="K17" s="27">
        <v>210.7</v>
      </c>
      <c r="L17" s="27" t="s">
        <v>56</v>
      </c>
      <c r="M17" s="86"/>
      <c r="N17" s="105"/>
      <c r="O17" s="53"/>
      <c r="P17" s="53"/>
      <c r="Q17" s="53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" customHeight="1" x14ac:dyDescent="0.2">
      <c r="A18" s="15"/>
      <c r="B18" s="176"/>
      <c r="C18" s="16"/>
      <c r="D18" s="16" t="s">
        <v>184</v>
      </c>
      <c r="E18" s="27">
        <f t="shared" si="3"/>
        <v>0</v>
      </c>
      <c r="F18" s="27">
        <v>0</v>
      </c>
      <c r="G18" s="27" t="s">
        <v>56</v>
      </c>
      <c r="H18" s="27"/>
      <c r="I18" s="316">
        <f t="shared" si="4"/>
        <v>0</v>
      </c>
      <c r="J18" s="27" t="s">
        <v>56</v>
      </c>
      <c r="K18" s="27" t="s">
        <v>56</v>
      </c>
      <c r="L18" s="27" t="s">
        <v>56</v>
      </c>
      <c r="M18" s="86"/>
      <c r="N18" s="105"/>
      <c r="O18" s="53"/>
      <c r="P18" s="53"/>
      <c r="Q18" s="53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" customHeight="1" x14ac:dyDescent="0.2">
      <c r="A19" s="15"/>
      <c r="B19" s="176"/>
      <c r="C19" s="16"/>
      <c r="D19" s="16" t="s">
        <v>185</v>
      </c>
      <c r="E19" s="27">
        <f t="shared" si="3"/>
        <v>60.08</v>
      </c>
      <c r="F19" s="27">
        <v>49.9</v>
      </c>
      <c r="G19" s="27" t="s">
        <v>56</v>
      </c>
      <c r="H19" s="27"/>
      <c r="I19" s="316">
        <f t="shared" si="4"/>
        <v>10.18</v>
      </c>
      <c r="J19" s="27">
        <v>10.18</v>
      </c>
      <c r="K19" s="27" t="s">
        <v>56</v>
      </c>
      <c r="L19" s="27" t="s">
        <v>56</v>
      </c>
      <c r="M19" s="86"/>
      <c r="N19" s="105"/>
      <c r="O19" s="15"/>
      <c r="P19" s="53"/>
      <c r="Q19" s="53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" customHeight="1" x14ac:dyDescent="0.2">
      <c r="A20" s="15"/>
      <c r="B20" s="176"/>
      <c r="C20" s="16"/>
      <c r="D20" s="16" t="s">
        <v>186</v>
      </c>
      <c r="E20" s="27">
        <f t="shared" si="3"/>
        <v>0</v>
      </c>
      <c r="F20" s="27">
        <v>0</v>
      </c>
      <c r="G20" s="27" t="s">
        <v>56</v>
      </c>
      <c r="H20" s="27"/>
      <c r="I20" s="316">
        <f t="shared" si="4"/>
        <v>0</v>
      </c>
      <c r="J20" s="27" t="s">
        <v>56</v>
      </c>
      <c r="K20" s="27" t="s">
        <v>56</v>
      </c>
      <c r="L20" s="27" t="s">
        <v>56</v>
      </c>
      <c r="M20" s="86"/>
      <c r="N20" s="105"/>
      <c r="O20" s="15"/>
      <c r="P20" s="53"/>
      <c r="Q20" s="53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" customHeight="1" x14ac:dyDescent="0.2">
      <c r="A21" s="15"/>
      <c r="B21" s="176"/>
      <c r="C21" s="16"/>
      <c r="D21" s="16" t="s">
        <v>187</v>
      </c>
      <c r="E21" s="27">
        <f t="shared" si="3"/>
        <v>237.41</v>
      </c>
      <c r="F21" s="27">
        <v>186.26</v>
      </c>
      <c r="G21" s="27" t="s">
        <v>56</v>
      </c>
      <c r="H21" s="27"/>
      <c r="I21" s="316">
        <f t="shared" si="4"/>
        <v>51.150000000000006</v>
      </c>
      <c r="J21" s="27">
        <v>32.950000000000003</v>
      </c>
      <c r="K21" s="27">
        <v>18.2</v>
      </c>
      <c r="L21" s="27" t="s">
        <v>56</v>
      </c>
      <c r="M21" s="86"/>
      <c r="N21" s="105"/>
      <c r="O21" s="15"/>
      <c r="P21" s="53"/>
      <c r="Q21" s="53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" customHeight="1" x14ac:dyDescent="0.2">
      <c r="A22" s="15"/>
      <c r="B22" s="176"/>
      <c r="C22" s="16"/>
      <c r="D22" s="16" t="s">
        <v>188</v>
      </c>
      <c r="E22" s="27">
        <f t="shared" si="3"/>
        <v>0</v>
      </c>
      <c r="F22" s="27" t="s">
        <v>56</v>
      </c>
      <c r="G22" s="27" t="s">
        <v>56</v>
      </c>
      <c r="H22" s="27"/>
      <c r="I22" s="316">
        <f t="shared" si="4"/>
        <v>0</v>
      </c>
      <c r="J22" s="27" t="s">
        <v>56</v>
      </c>
      <c r="K22" s="27" t="s">
        <v>56</v>
      </c>
      <c r="L22" s="27" t="s">
        <v>56</v>
      </c>
      <c r="M22" s="86"/>
      <c r="N22" s="105"/>
      <c r="O22" s="53"/>
      <c r="P22" s="53"/>
      <c r="Q22" s="53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" customHeight="1" x14ac:dyDescent="0.2">
      <c r="A23" s="15"/>
      <c r="B23" s="176"/>
      <c r="C23" s="16"/>
      <c r="D23" s="16" t="s">
        <v>139</v>
      </c>
      <c r="E23" s="27">
        <f t="shared" si="3"/>
        <v>0</v>
      </c>
      <c r="F23" s="27" t="s">
        <v>56</v>
      </c>
      <c r="G23" s="27" t="s">
        <v>56</v>
      </c>
      <c r="H23" s="27"/>
      <c r="I23" s="316">
        <f t="shared" si="4"/>
        <v>0</v>
      </c>
      <c r="J23" s="27" t="s">
        <v>56</v>
      </c>
      <c r="K23" s="27" t="s">
        <v>56</v>
      </c>
      <c r="L23" s="27" t="s">
        <v>56</v>
      </c>
      <c r="M23" s="86"/>
      <c r="N23" s="105"/>
      <c r="O23" s="53"/>
      <c r="P23" s="53"/>
      <c r="Q23" s="53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" customHeight="1" x14ac:dyDescent="0.2">
      <c r="A24" s="15"/>
      <c r="B24" s="176"/>
      <c r="C24" s="16"/>
      <c r="D24" s="16" t="s">
        <v>189</v>
      </c>
      <c r="E24" s="27">
        <f t="shared" si="3"/>
        <v>617.43999999999994</v>
      </c>
      <c r="F24" s="27">
        <v>93.41</v>
      </c>
      <c r="G24" s="27" t="s">
        <v>56</v>
      </c>
      <c r="H24" s="27"/>
      <c r="I24" s="316">
        <f t="shared" si="4"/>
        <v>524.03</v>
      </c>
      <c r="J24" s="27">
        <v>40.53</v>
      </c>
      <c r="K24" s="27">
        <v>483.5</v>
      </c>
      <c r="L24" s="27" t="s">
        <v>56</v>
      </c>
      <c r="M24" s="86"/>
      <c r="N24" s="105"/>
      <c r="O24" s="53"/>
      <c r="P24" s="53"/>
      <c r="Q24" s="53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" customHeight="1" x14ac:dyDescent="0.2">
      <c r="A25" s="15"/>
      <c r="B25" s="176"/>
      <c r="C25" s="16"/>
      <c r="D25" s="16" t="s">
        <v>113</v>
      </c>
      <c r="E25" s="27">
        <f t="shared" si="3"/>
        <v>1198.0700000000002</v>
      </c>
      <c r="F25" s="27">
        <v>1155.44</v>
      </c>
      <c r="G25" s="27" t="s">
        <v>56</v>
      </c>
      <c r="H25" s="27"/>
      <c r="I25" s="316">
        <f t="shared" si="4"/>
        <v>42.629999999999995</v>
      </c>
      <c r="J25" s="27">
        <v>15.93</v>
      </c>
      <c r="K25" s="27">
        <v>26.7</v>
      </c>
      <c r="L25" s="27" t="s">
        <v>56</v>
      </c>
      <c r="M25" s="86"/>
      <c r="N25" s="15"/>
      <c r="O25" s="53"/>
      <c r="P25" s="53"/>
      <c r="Q25" s="53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9.75" customHeight="1" x14ac:dyDescent="0.2">
      <c r="A26" s="15"/>
      <c r="B26" s="176"/>
      <c r="C26" s="16"/>
      <c r="D26" s="15"/>
      <c r="E26" s="27"/>
      <c r="F26" s="27"/>
      <c r="G26" s="27"/>
      <c r="H26" s="27"/>
      <c r="I26" s="27"/>
      <c r="J26" s="27"/>
      <c r="K26" s="27"/>
      <c r="L26" s="27"/>
      <c r="M26" s="8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300"/>
      <c r="C27" s="301" t="s">
        <v>190</v>
      </c>
      <c r="D27" s="301"/>
      <c r="E27" s="302">
        <f t="shared" ref="E27:L27" si="5">SUM(E29:E33)</f>
        <v>3058.54</v>
      </c>
      <c r="F27" s="302">
        <f t="shared" si="5"/>
        <v>1295.8399999999999</v>
      </c>
      <c r="G27" s="302">
        <f>SUM(G29:G33)</f>
        <v>0</v>
      </c>
      <c r="H27" s="302">
        <f t="shared" si="5"/>
        <v>0</v>
      </c>
      <c r="I27" s="302">
        <f t="shared" si="5"/>
        <v>1762.7</v>
      </c>
      <c r="J27" s="302">
        <f t="shared" si="5"/>
        <v>0</v>
      </c>
      <c r="K27" s="302">
        <f t="shared" si="5"/>
        <v>1762.7</v>
      </c>
      <c r="L27" s="302">
        <f t="shared" si="5"/>
        <v>0</v>
      </c>
      <c r="M27" s="303"/>
      <c r="N27" s="15"/>
      <c r="O27" s="53"/>
      <c r="P27" s="5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9.75" customHeight="1" x14ac:dyDescent="0.2">
      <c r="A28" s="15"/>
      <c r="B28" s="176"/>
      <c r="C28" s="16"/>
      <c r="D28" s="16"/>
      <c r="E28" s="27"/>
      <c r="F28" s="27"/>
      <c r="G28" s="27"/>
      <c r="H28" s="27"/>
      <c r="I28" s="27"/>
      <c r="J28" s="27"/>
      <c r="K28" s="27"/>
      <c r="L28" s="27"/>
      <c r="M28" s="86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" customHeight="1" x14ac:dyDescent="0.2">
      <c r="A29" s="15"/>
      <c r="B29" s="176"/>
      <c r="C29" s="16"/>
      <c r="D29" s="16" t="s">
        <v>191</v>
      </c>
      <c r="E29" s="27">
        <f t="shared" ref="E29:E33" si="6">SUM(F29:I29)</f>
        <v>1.56</v>
      </c>
      <c r="F29" s="254">
        <v>1.56</v>
      </c>
      <c r="G29" s="256" t="s">
        <v>56</v>
      </c>
      <c r="H29" s="254"/>
      <c r="I29" s="254">
        <f t="shared" ref="I29:I33" si="7">SUM(J29:L29)</f>
        <v>0</v>
      </c>
      <c r="J29" s="254" t="s">
        <v>56</v>
      </c>
      <c r="K29" s="254" t="s">
        <v>56</v>
      </c>
      <c r="L29" s="254" t="s">
        <v>56</v>
      </c>
      <c r="M29" s="86"/>
      <c r="N29" s="15"/>
      <c r="O29" s="5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" customHeight="1" x14ac:dyDescent="0.2">
      <c r="A30" s="15"/>
      <c r="B30" s="176"/>
      <c r="C30" s="16"/>
      <c r="D30" s="16" t="s">
        <v>192</v>
      </c>
      <c r="E30" s="27">
        <f t="shared" si="6"/>
        <v>122.98</v>
      </c>
      <c r="F30" s="254">
        <v>122.98</v>
      </c>
      <c r="G30" s="256" t="s">
        <v>56</v>
      </c>
      <c r="H30" s="254"/>
      <c r="I30" s="254">
        <f t="shared" si="7"/>
        <v>0</v>
      </c>
      <c r="J30" s="254" t="s">
        <v>56</v>
      </c>
      <c r="K30" s="254" t="s">
        <v>56</v>
      </c>
      <c r="L30" s="254" t="s">
        <v>56</v>
      </c>
      <c r="M30" s="86"/>
      <c r="N30" s="15"/>
      <c r="O30" s="53"/>
      <c r="P30" s="15"/>
      <c r="Q30" s="53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" customHeight="1" x14ac:dyDescent="0.2">
      <c r="A31" s="15"/>
      <c r="B31" s="176"/>
      <c r="C31" s="16"/>
      <c r="D31" s="16" t="s">
        <v>193</v>
      </c>
      <c r="E31" s="27">
        <f t="shared" si="6"/>
        <v>2739.0299999999997</v>
      </c>
      <c r="F31" s="254">
        <v>1009.73</v>
      </c>
      <c r="G31" s="256" t="s">
        <v>56</v>
      </c>
      <c r="H31" s="254"/>
      <c r="I31" s="254">
        <f t="shared" si="7"/>
        <v>1729.3</v>
      </c>
      <c r="J31" s="254" t="s">
        <v>56</v>
      </c>
      <c r="K31" s="254">
        <v>1729.3</v>
      </c>
      <c r="L31" s="254" t="s">
        <v>56</v>
      </c>
      <c r="M31" s="86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" customHeight="1" x14ac:dyDescent="0.2">
      <c r="A32" s="15"/>
      <c r="B32" s="176"/>
      <c r="C32" s="16"/>
      <c r="D32" s="16" t="s">
        <v>194</v>
      </c>
      <c r="E32" s="27">
        <f t="shared" si="6"/>
        <v>118.28</v>
      </c>
      <c r="F32" s="254">
        <v>118.28</v>
      </c>
      <c r="G32" s="256" t="s">
        <v>56</v>
      </c>
      <c r="H32" s="254"/>
      <c r="I32" s="254">
        <f t="shared" si="7"/>
        <v>0</v>
      </c>
      <c r="J32" s="254" t="s">
        <v>56</v>
      </c>
      <c r="K32" s="254" t="s">
        <v>56</v>
      </c>
      <c r="L32" s="254" t="s">
        <v>56</v>
      </c>
      <c r="M32" s="86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" customHeight="1" x14ac:dyDescent="0.2">
      <c r="A33" s="15"/>
      <c r="B33" s="176"/>
      <c r="C33" s="16"/>
      <c r="D33" s="16" t="s">
        <v>113</v>
      </c>
      <c r="E33" s="27">
        <f t="shared" si="6"/>
        <v>76.69</v>
      </c>
      <c r="F33" s="254">
        <v>43.29</v>
      </c>
      <c r="G33" s="256" t="s">
        <v>56</v>
      </c>
      <c r="H33" s="254"/>
      <c r="I33" s="254">
        <f t="shared" si="7"/>
        <v>33.4</v>
      </c>
      <c r="J33" s="254" t="s">
        <v>56</v>
      </c>
      <c r="K33" s="254">
        <v>33.4</v>
      </c>
      <c r="L33" s="254" t="s">
        <v>56</v>
      </c>
      <c r="M33" s="8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9.75" customHeight="1" x14ac:dyDescent="0.2">
      <c r="A34" s="15"/>
      <c r="B34" s="176"/>
      <c r="C34" s="16"/>
      <c r="D34" s="16"/>
      <c r="E34" s="27"/>
      <c r="F34" s="169"/>
      <c r="G34" s="169"/>
      <c r="H34" s="27"/>
      <c r="I34" s="27" t="s">
        <v>56</v>
      </c>
      <c r="J34" s="27"/>
      <c r="K34" s="27"/>
      <c r="L34" s="27"/>
      <c r="M34" s="8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4" customHeight="1" x14ac:dyDescent="0.2">
      <c r="A35" s="15"/>
      <c r="B35" s="300"/>
      <c r="C35" s="301" t="s">
        <v>195</v>
      </c>
      <c r="D35" s="301"/>
      <c r="E35" s="302">
        <f t="shared" ref="E35:E56" si="8">SUM(F35:I35)</f>
        <v>406.87</v>
      </c>
      <c r="F35" s="302">
        <v>406.87</v>
      </c>
      <c r="G35" s="304" t="s">
        <v>56</v>
      </c>
      <c r="H35" s="302"/>
      <c r="I35" s="302">
        <f t="shared" ref="I35:I56" si="9">SUM(J35:L35)</f>
        <v>0</v>
      </c>
      <c r="J35" s="302" t="s">
        <v>56</v>
      </c>
      <c r="K35" s="302" t="s">
        <v>56</v>
      </c>
      <c r="L35" s="302" t="s">
        <v>56</v>
      </c>
      <c r="M35" s="303"/>
      <c r="N35" s="15"/>
      <c r="O35" s="119"/>
      <c r="P35" s="9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4" customHeight="1" x14ac:dyDescent="0.2">
      <c r="A36" s="15"/>
      <c r="B36" s="300"/>
      <c r="C36" s="301" t="s">
        <v>196</v>
      </c>
      <c r="D36" s="301"/>
      <c r="E36" s="302">
        <f t="shared" si="8"/>
        <v>52</v>
      </c>
      <c r="F36" s="302">
        <v>52</v>
      </c>
      <c r="G36" s="304" t="s">
        <v>56</v>
      </c>
      <c r="H36" s="302">
        <v>0</v>
      </c>
      <c r="I36" s="302">
        <f t="shared" si="9"/>
        <v>0</v>
      </c>
      <c r="J36" s="302" t="s">
        <v>56</v>
      </c>
      <c r="K36" s="302" t="s">
        <v>56</v>
      </c>
      <c r="L36" s="302" t="s">
        <v>56</v>
      </c>
      <c r="M36" s="303"/>
      <c r="N36" s="15"/>
      <c r="O36" s="119"/>
      <c r="P36" s="9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4" customHeight="1" x14ac:dyDescent="0.2">
      <c r="A37" s="15"/>
      <c r="B37" s="300"/>
      <c r="C37" s="301" t="s">
        <v>197</v>
      </c>
      <c r="D37" s="301"/>
      <c r="E37" s="302">
        <f t="shared" si="8"/>
        <v>154.88999999999999</v>
      </c>
      <c r="F37" s="302">
        <v>154.88999999999999</v>
      </c>
      <c r="G37" s="304" t="s">
        <v>56</v>
      </c>
      <c r="H37" s="302"/>
      <c r="I37" s="302">
        <f t="shared" si="9"/>
        <v>0</v>
      </c>
      <c r="J37" s="302" t="s">
        <v>56</v>
      </c>
      <c r="K37" s="302" t="s">
        <v>56</v>
      </c>
      <c r="L37" s="302" t="s">
        <v>56</v>
      </c>
      <c r="M37" s="303"/>
      <c r="N37" s="15"/>
      <c r="O37" s="119"/>
      <c r="P37" s="108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4" customHeight="1" x14ac:dyDescent="0.2">
      <c r="A38" s="15"/>
      <c r="B38" s="300"/>
      <c r="C38" s="301" t="s">
        <v>198</v>
      </c>
      <c r="D38" s="301"/>
      <c r="E38" s="302">
        <f t="shared" si="8"/>
        <v>690.09</v>
      </c>
      <c r="F38" s="302">
        <v>690.09</v>
      </c>
      <c r="G38" s="304" t="s">
        <v>56</v>
      </c>
      <c r="H38" s="302"/>
      <c r="I38" s="302">
        <f t="shared" si="9"/>
        <v>0</v>
      </c>
      <c r="J38" s="302" t="s">
        <v>56</v>
      </c>
      <c r="K38" s="302" t="s">
        <v>56</v>
      </c>
      <c r="L38" s="302" t="s">
        <v>56</v>
      </c>
      <c r="M38" s="303"/>
      <c r="N38" s="15"/>
      <c r="O38" s="119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4" customHeight="1" x14ac:dyDescent="0.2">
      <c r="A39" s="15"/>
      <c r="B39" s="300"/>
      <c r="C39" s="301" t="s">
        <v>199</v>
      </c>
      <c r="D39" s="301"/>
      <c r="E39" s="302">
        <f t="shared" si="8"/>
        <v>851.91</v>
      </c>
      <c r="F39" s="302">
        <v>851.91</v>
      </c>
      <c r="G39" s="304" t="s">
        <v>56</v>
      </c>
      <c r="H39" s="302"/>
      <c r="I39" s="302">
        <f t="shared" si="9"/>
        <v>0</v>
      </c>
      <c r="J39" s="302" t="s">
        <v>56</v>
      </c>
      <c r="K39" s="302" t="s">
        <v>56</v>
      </c>
      <c r="L39" s="302" t="s">
        <v>56</v>
      </c>
      <c r="M39" s="303"/>
      <c r="N39" s="15"/>
      <c r="O39" s="119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4" customHeight="1" x14ac:dyDescent="0.2">
      <c r="A40" s="15"/>
      <c r="B40" s="300"/>
      <c r="C40" s="301" t="s">
        <v>200</v>
      </c>
      <c r="D40" s="305"/>
      <c r="E40" s="302">
        <f t="shared" si="8"/>
        <v>220.37</v>
      </c>
      <c r="F40" s="302">
        <v>220.37</v>
      </c>
      <c r="G40" s="304" t="s">
        <v>56</v>
      </c>
      <c r="H40" s="302"/>
      <c r="I40" s="302">
        <f t="shared" si="9"/>
        <v>0</v>
      </c>
      <c r="J40" s="302" t="s">
        <v>56</v>
      </c>
      <c r="K40" s="302" t="s">
        <v>56</v>
      </c>
      <c r="L40" s="302" t="s">
        <v>56</v>
      </c>
      <c r="M40" s="303"/>
      <c r="N40" s="15"/>
      <c r="O40" s="119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4" customHeight="1" x14ac:dyDescent="0.2">
      <c r="A41" s="15"/>
      <c r="B41" s="300"/>
      <c r="C41" s="301" t="s">
        <v>201</v>
      </c>
      <c r="D41" s="301"/>
      <c r="E41" s="302">
        <f t="shared" si="8"/>
        <v>2040.21</v>
      </c>
      <c r="F41" s="302">
        <v>2040.21</v>
      </c>
      <c r="G41" s="304" t="s">
        <v>56</v>
      </c>
      <c r="H41" s="302"/>
      <c r="I41" s="302">
        <f t="shared" si="9"/>
        <v>0</v>
      </c>
      <c r="J41" s="302" t="s">
        <v>56</v>
      </c>
      <c r="K41" s="302" t="s">
        <v>56</v>
      </c>
      <c r="L41" s="302" t="s">
        <v>56</v>
      </c>
      <c r="M41" s="303"/>
      <c r="N41" s="15"/>
      <c r="O41" s="119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4" customHeight="1" x14ac:dyDescent="0.2">
      <c r="A42" s="15"/>
      <c r="B42" s="300"/>
      <c r="C42" s="301" t="s">
        <v>202</v>
      </c>
      <c r="D42" s="301"/>
      <c r="E42" s="302">
        <f t="shared" si="8"/>
        <v>5825.38</v>
      </c>
      <c r="F42" s="302">
        <v>1930.67</v>
      </c>
      <c r="G42" s="304">
        <v>3894.71</v>
      </c>
      <c r="H42" s="302"/>
      <c r="I42" s="302">
        <f t="shared" si="9"/>
        <v>0</v>
      </c>
      <c r="J42" s="302" t="s">
        <v>56</v>
      </c>
      <c r="K42" s="302" t="s">
        <v>56</v>
      </c>
      <c r="L42" s="302" t="s">
        <v>56</v>
      </c>
      <c r="M42" s="303"/>
      <c r="N42" s="15"/>
      <c r="O42" s="119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4" customHeight="1" x14ac:dyDescent="0.2">
      <c r="A43" s="15"/>
      <c r="B43" s="300"/>
      <c r="C43" s="301" t="s">
        <v>203</v>
      </c>
      <c r="D43" s="301"/>
      <c r="E43" s="302">
        <f t="shared" si="8"/>
        <v>729.42</v>
      </c>
      <c r="F43" s="302">
        <v>729.42</v>
      </c>
      <c r="G43" s="304" t="s">
        <v>56</v>
      </c>
      <c r="H43" s="302"/>
      <c r="I43" s="302">
        <f t="shared" si="9"/>
        <v>0</v>
      </c>
      <c r="J43" s="302" t="s">
        <v>56</v>
      </c>
      <c r="K43" s="302" t="s">
        <v>56</v>
      </c>
      <c r="L43" s="302" t="s">
        <v>56</v>
      </c>
      <c r="M43" s="303"/>
      <c r="N43" s="15"/>
      <c r="O43" s="119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4" customHeight="1" x14ac:dyDescent="0.2">
      <c r="A44" s="15"/>
      <c r="B44" s="300"/>
      <c r="C44" s="301" t="s">
        <v>204</v>
      </c>
      <c r="D44" s="301"/>
      <c r="E44" s="302">
        <f t="shared" si="8"/>
        <v>0</v>
      </c>
      <c r="F44" s="302" t="s">
        <v>56</v>
      </c>
      <c r="G44" s="304" t="s">
        <v>56</v>
      </c>
      <c r="H44" s="302"/>
      <c r="I44" s="302">
        <f t="shared" si="9"/>
        <v>0</v>
      </c>
      <c r="J44" s="302" t="s">
        <v>56</v>
      </c>
      <c r="K44" s="302" t="s">
        <v>56</v>
      </c>
      <c r="L44" s="302" t="s">
        <v>56</v>
      </c>
      <c r="M44" s="303"/>
      <c r="N44" s="15"/>
      <c r="O44" s="119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4" customHeight="1" x14ac:dyDescent="0.2">
      <c r="A45" s="15"/>
      <c r="B45" s="300"/>
      <c r="C45" s="301" t="s">
        <v>205</v>
      </c>
      <c r="D45" s="301"/>
      <c r="E45" s="302">
        <f t="shared" si="8"/>
        <v>2845.2</v>
      </c>
      <c r="F45" s="302">
        <v>2845.2</v>
      </c>
      <c r="G45" s="304" t="s">
        <v>56</v>
      </c>
      <c r="H45" s="302"/>
      <c r="I45" s="302">
        <f t="shared" si="9"/>
        <v>0</v>
      </c>
      <c r="J45" s="302" t="s">
        <v>56</v>
      </c>
      <c r="K45" s="302" t="s">
        <v>56</v>
      </c>
      <c r="L45" s="302" t="s">
        <v>56</v>
      </c>
      <c r="M45" s="303"/>
      <c r="N45" s="15"/>
      <c r="O45" s="119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4" customHeight="1" x14ac:dyDescent="0.2">
      <c r="A46" s="15"/>
      <c r="B46" s="300"/>
      <c r="C46" s="301" t="s">
        <v>206</v>
      </c>
      <c r="D46" s="305"/>
      <c r="E46" s="302">
        <f t="shared" si="8"/>
        <v>273.70999999999998</v>
      </c>
      <c r="F46" s="302">
        <v>273.70999999999998</v>
      </c>
      <c r="G46" s="304" t="s">
        <v>56</v>
      </c>
      <c r="H46" s="302"/>
      <c r="I46" s="302">
        <f t="shared" si="9"/>
        <v>0</v>
      </c>
      <c r="J46" s="302" t="s">
        <v>56</v>
      </c>
      <c r="K46" s="302" t="s">
        <v>56</v>
      </c>
      <c r="L46" s="302" t="s">
        <v>56</v>
      </c>
      <c r="M46" s="303"/>
      <c r="N46" s="15"/>
      <c r="O46" s="119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4" customHeight="1" x14ac:dyDescent="0.2">
      <c r="A47" s="15"/>
      <c r="B47" s="300"/>
      <c r="C47" s="301" t="s">
        <v>207</v>
      </c>
      <c r="D47" s="301"/>
      <c r="E47" s="302">
        <f t="shared" si="8"/>
        <v>5.67</v>
      </c>
      <c r="F47" s="302">
        <v>5.67</v>
      </c>
      <c r="G47" s="304" t="s">
        <v>56</v>
      </c>
      <c r="H47" s="302"/>
      <c r="I47" s="302">
        <f t="shared" si="9"/>
        <v>0</v>
      </c>
      <c r="J47" s="302" t="s">
        <v>56</v>
      </c>
      <c r="K47" s="302" t="s">
        <v>56</v>
      </c>
      <c r="L47" s="302" t="s">
        <v>56</v>
      </c>
      <c r="M47" s="303"/>
      <c r="N47" s="15"/>
      <c r="O47" s="119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4" customHeight="1" x14ac:dyDescent="0.2">
      <c r="A48" s="15"/>
      <c r="B48" s="300"/>
      <c r="C48" s="301" t="s">
        <v>208</v>
      </c>
      <c r="D48" s="301"/>
      <c r="E48" s="302">
        <f t="shared" si="8"/>
        <v>372.42</v>
      </c>
      <c r="F48" s="302">
        <v>372.42</v>
      </c>
      <c r="G48" s="304" t="s">
        <v>56</v>
      </c>
      <c r="H48" s="302"/>
      <c r="I48" s="302">
        <f t="shared" si="9"/>
        <v>0</v>
      </c>
      <c r="J48" s="302" t="s">
        <v>56</v>
      </c>
      <c r="K48" s="302" t="s">
        <v>56</v>
      </c>
      <c r="L48" s="302" t="s">
        <v>56</v>
      </c>
      <c r="M48" s="303"/>
      <c r="N48" s="15"/>
      <c r="O48" s="119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4" customHeight="1" x14ac:dyDescent="0.2">
      <c r="A49" s="15"/>
      <c r="B49" s="300"/>
      <c r="C49" s="301" t="s">
        <v>209</v>
      </c>
      <c r="D49" s="301"/>
      <c r="E49" s="302">
        <f t="shared" si="8"/>
        <v>396.02000000000004</v>
      </c>
      <c r="F49" s="302">
        <v>394.22</v>
      </c>
      <c r="G49" s="304" t="s">
        <v>56</v>
      </c>
      <c r="H49" s="302"/>
      <c r="I49" s="302">
        <f t="shared" si="9"/>
        <v>1.8</v>
      </c>
      <c r="J49" s="302" t="s">
        <v>56</v>
      </c>
      <c r="K49" s="302">
        <v>1.8</v>
      </c>
      <c r="L49" s="302" t="s">
        <v>56</v>
      </c>
      <c r="M49" s="303"/>
      <c r="N49" s="15"/>
      <c r="O49" s="119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4" customHeight="1" x14ac:dyDescent="0.2">
      <c r="A50" s="15"/>
      <c r="B50" s="300"/>
      <c r="C50" s="301" t="s">
        <v>210</v>
      </c>
      <c r="D50" s="301"/>
      <c r="E50" s="302">
        <f t="shared" si="8"/>
        <v>0</v>
      </c>
      <c r="F50" s="302" t="s">
        <v>56</v>
      </c>
      <c r="G50" s="304" t="s">
        <v>56</v>
      </c>
      <c r="H50" s="302"/>
      <c r="I50" s="302">
        <f t="shared" si="9"/>
        <v>0</v>
      </c>
      <c r="J50" s="302" t="s">
        <v>56</v>
      </c>
      <c r="K50" s="302" t="s">
        <v>56</v>
      </c>
      <c r="L50" s="302" t="s">
        <v>56</v>
      </c>
      <c r="M50" s="303"/>
      <c r="N50" s="15"/>
      <c r="O50" s="119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4" customHeight="1" x14ac:dyDescent="0.2">
      <c r="A51" s="15"/>
      <c r="B51" s="300"/>
      <c r="C51" s="301" t="s">
        <v>211</v>
      </c>
      <c r="D51" s="301"/>
      <c r="E51" s="302">
        <f t="shared" si="8"/>
        <v>7727.6200000000008</v>
      </c>
      <c r="F51" s="302">
        <v>3241.02</v>
      </c>
      <c r="G51" s="304">
        <v>4486.6000000000004</v>
      </c>
      <c r="H51" s="302"/>
      <c r="I51" s="302">
        <f t="shared" si="9"/>
        <v>0</v>
      </c>
      <c r="J51" s="302" t="s">
        <v>56</v>
      </c>
      <c r="K51" s="302" t="s">
        <v>56</v>
      </c>
      <c r="L51" s="302" t="s">
        <v>56</v>
      </c>
      <c r="M51" s="303"/>
      <c r="N51" s="15"/>
      <c r="O51" s="119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4" customHeight="1" x14ac:dyDescent="0.2">
      <c r="A52" s="15"/>
      <c r="B52" s="300"/>
      <c r="C52" s="301" t="s">
        <v>212</v>
      </c>
      <c r="D52" s="301"/>
      <c r="E52" s="302">
        <f t="shared" si="8"/>
        <v>1758.66</v>
      </c>
      <c r="F52" s="302">
        <v>1044.9000000000001</v>
      </c>
      <c r="G52" s="304">
        <v>713.76</v>
      </c>
      <c r="H52" s="302"/>
      <c r="I52" s="302">
        <f t="shared" si="9"/>
        <v>0</v>
      </c>
      <c r="J52" s="302" t="s">
        <v>56</v>
      </c>
      <c r="K52" s="302" t="s">
        <v>56</v>
      </c>
      <c r="L52" s="302" t="s">
        <v>56</v>
      </c>
      <c r="M52" s="303"/>
      <c r="N52" s="15"/>
      <c r="O52" s="119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4" customHeight="1" x14ac:dyDescent="0.25">
      <c r="A53" s="15"/>
      <c r="B53" s="300"/>
      <c r="C53" s="301" t="s">
        <v>213</v>
      </c>
      <c r="D53" s="306"/>
      <c r="E53" s="302">
        <f t="shared" si="8"/>
        <v>34073.949999999997</v>
      </c>
      <c r="F53" s="302">
        <v>27152.63</v>
      </c>
      <c r="G53" s="304">
        <v>6921.32</v>
      </c>
      <c r="H53" s="302"/>
      <c r="I53" s="302">
        <f t="shared" si="9"/>
        <v>0</v>
      </c>
      <c r="J53" s="302" t="s">
        <v>56</v>
      </c>
      <c r="K53" s="302" t="s">
        <v>56</v>
      </c>
      <c r="L53" s="302" t="s">
        <v>56</v>
      </c>
      <c r="M53" s="303"/>
      <c r="N53" s="53"/>
      <c r="O53" s="119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4" customHeight="1" x14ac:dyDescent="0.2">
      <c r="A54" s="15"/>
      <c r="B54" s="300"/>
      <c r="C54" s="301" t="s">
        <v>214</v>
      </c>
      <c r="D54" s="301"/>
      <c r="E54" s="302">
        <f t="shared" si="8"/>
        <v>2497.65</v>
      </c>
      <c r="F54" s="302">
        <v>2497.65</v>
      </c>
      <c r="G54" s="304" t="s">
        <v>56</v>
      </c>
      <c r="H54" s="302"/>
      <c r="I54" s="302">
        <f t="shared" si="9"/>
        <v>0</v>
      </c>
      <c r="J54" s="302" t="s">
        <v>56</v>
      </c>
      <c r="K54" s="302" t="s">
        <v>56</v>
      </c>
      <c r="L54" s="302" t="s">
        <v>56</v>
      </c>
      <c r="M54" s="303"/>
      <c r="N54" s="15"/>
      <c r="O54" s="119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4" customHeight="1" x14ac:dyDescent="0.2">
      <c r="A55" s="15"/>
      <c r="B55" s="300"/>
      <c r="C55" s="301" t="s">
        <v>215</v>
      </c>
      <c r="D55" s="301"/>
      <c r="E55" s="302">
        <f t="shared" si="8"/>
        <v>32.32</v>
      </c>
      <c r="F55" s="302">
        <v>32.32</v>
      </c>
      <c r="G55" s="304" t="s">
        <v>56</v>
      </c>
      <c r="H55" s="302"/>
      <c r="I55" s="302">
        <f t="shared" si="9"/>
        <v>0</v>
      </c>
      <c r="J55" s="302" t="s">
        <v>56</v>
      </c>
      <c r="K55" s="302" t="s">
        <v>56</v>
      </c>
      <c r="L55" s="302" t="s">
        <v>56</v>
      </c>
      <c r="M55" s="303"/>
      <c r="N55" s="15"/>
      <c r="O55" s="119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4" customHeight="1" x14ac:dyDescent="0.2">
      <c r="A56" s="15"/>
      <c r="B56" s="300"/>
      <c r="C56" s="301" t="s">
        <v>216</v>
      </c>
      <c r="D56" s="301"/>
      <c r="E56" s="302">
        <f t="shared" si="8"/>
        <v>45.92</v>
      </c>
      <c r="F56" s="302" t="s">
        <v>56</v>
      </c>
      <c r="G56" s="304">
        <v>45.92</v>
      </c>
      <c r="H56" s="302"/>
      <c r="I56" s="302">
        <f t="shared" si="9"/>
        <v>0</v>
      </c>
      <c r="J56" s="302" t="s">
        <v>56</v>
      </c>
      <c r="K56" s="302" t="s">
        <v>56</v>
      </c>
      <c r="L56" s="302" t="s">
        <v>56</v>
      </c>
      <c r="M56" s="303"/>
      <c r="N56" s="15"/>
      <c r="O56" s="119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7.5" customHeight="1" x14ac:dyDescent="0.2">
      <c r="A57" s="15"/>
      <c r="B57" s="223"/>
      <c r="C57" s="224"/>
      <c r="D57" s="224"/>
      <c r="E57" s="224"/>
      <c r="F57" s="225"/>
      <c r="G57" s="224"/>
      <c r="H57" s="224"/>
      <c r="I57" s="224"/>
      <c r="J57" s="224"/>
      <c r="K57" s="224"/>
      <c r="L57" s="224"/>
      <c r="M57" s="188"/>
      <c r="N57" s="33"/>
      <c r="O57" s="119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1.25" customHeight="1" x14ac:dyDescent="0.2">
      <c r="A58" s="15"/>
      <c r="B58" s="36" t="s">
        <v>217</v>
      </c>
      <c r="C58" s="33"/>
      <c r="D58" s="33"/>
      <c r="E58" s="123"/>
      <c r="F58" s="129"/>
      <c r="G58" s="93"/>
      <c r="H58" s="93"/>
      <c r="I58" s="123"/>
      <c r="J58" s="93"/>
      <c r="K58" s="93"/>
      <c r="L58" s="93"/>
      <c r="M58" s="33"/>
      <c r="N58" s="33"/>
      <c r="O58" s="119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 x14ac:dyDescent="0.2">
      <c r="A59" s="36"/>
      <c r="B59" s="36" t="s">
        <v>218</v>
      </c>
      <c r="C59" s="36"/>
      <c r="D59" s="36"/>
      <c r="E59" s="130"/>
      <c r="F59" s="110"/>
      <c r="G59" s="110"/>
      <c r="H59" s="110"/>
      <c r="I59" s="130"/>
      <c r="J59" s="110"/>
      <c r="K59" s="110"/>
      <c r="L59" s="110"/>
      <c r="M59" s="36"/>
      <c r="N59" s="36"/>
      <c r="O59" s="119"/>
      <c r="P59" s="108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">
      <c r="A60" s="33"/>
      <c r="B60" s="36" t="s">
        <v>33</v>
      </c>
      <c r="C60" s="33"/>
      <c r="D60" s="33"/>
      <c r="E60" s="123"/>
      <c r="F60" s="93"/>
      <c r="G60" s="93"/>
      <c r="H60" s="93"/>
      <c r="I60" s="123"/>
      <c r="J60" s="93"/>
      <c r="K60" s="93"/>
      <c r="L60" s="9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 x14ac:dyDescent="0.2">
      <c r="A61" s="33"/>
      <c r="B61" s="33"/>
      <c r="C61" s="41"/>
      <c r="D61" s="41"/>
      <c r="E61" s="131"/>
      <c r="F61" s="120"/>
      <c r="G61" s="120"/>
      <c r="H61" s="93"/>
      <c r="I61" s="123"/>
      <c r="J61" s="93"/>
      <c r="K61" s="93"/>
      <c r="L61" s="9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 x14ac:dyDescent="0.2">
      <c r="A62" s="226"/>
      <c r="B62" s="227"/>
      <c r="C62" s="285"/>
      <c r="D62" s="286" t="s">
        <v>179</v>
      </c>
      <c r="E62" s="287">
        <f>+E12</f>
        <v>13230.650000000001</v>
      </c>
      <c r="F62" s="288">
        <f t="shared" ref="F62:F66" si="10">+E62/$E$67</f>
        <v>0.17118308613062042</v>
      </c>
      <c r="G62" s="289"/>
      <c r="H62" s="229"/>
      <c r="I62" s="230"/>
      <c r="J62" s="229"/>
      <c r="K62" s="229"/>
      <c r="L62" s="229"/>
      <c r="M62" s="227"/>
      <c r="N62" s="1"/>
      <c r="O62" s="1"/>
      <c r="P62" s="1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12.75" customHeight="1" x14ac:dyDescent="0.2">
      <c r="A63" s="227"/>
      <c r="B63" s="227"/>
      <c r="C63" s="285"/>
      <c r="D63" s="286" t="s">
        <v>190</v>
      </c>
      <c r="E63" s="287">
        <f>+E27</f>
        <v>3058.54</v>
      </c>
      <c r="F63" s="288">
        <f t="shared" si="10"/>
        <v>3.9572531678636176E-2</v>
      </c>
      <c r="G63" s="289"/>
      <c r="H63" s="229"/>
      <c r="I63" s="230"/>
      <c r="J63" s="229"/>
      <c r="K63" s="229"/>
      <c r="L63" s="229"/>
      <c r="M63" s="227"/>
      <c r="N63" s="1"/>
      <c r="O63" s="1"/>
      <c r="P63" s="1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12.75" customHeight="1" x14ac:dyDescent="0.2">
      <c r="A64" s="227"/>
      <c r="B64" s="227"/>
      <c r="C64" s="285"/>
      <c r="D64" s="286" t="s">
        <v>213</v>
      </c>
      <c r="E64" s="290">
        <f>+E53</f>
        <v>34073.949999999997</v>
      </c>
      <c r="F64" s="288">
        <f t="shared" si="10"/>
        <v>0.44086147828416994</v>
      </c>
      <c r="G64" s="289"/>
      <c r="H64" s="229"/>
      <c r="I64" s="230"/>
      <c r="J64" s="229"/>
      <c r="K64" s="229"/>
      <c r="L64" s="229"/>
      <c r="M64" s="227"/>
      <c r="N64" s="1"/>
      <c r="O64" s="1"/>
      <c r="P64" s="1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12.75" customHeight="1" x14ac:dyDescent="0.2">
      <c r="A65" s="227"/>
      <c r="B65" s="227"/>
      <c r="C65" s="285"/>
      <c r="D65" s="286" t="s">
        <v>205</v>
      </c>
      <c r="E65" s="287">
        <f>+E45</f>
        <v>2845.2</v>
      </c>
      <c r="F65" s="288">
        <f t="shared" si="10"/>
        <v>3.6812259160271123E-2</v>
      </c>
      <c r="G65" s="289"/>
      <c r="H65" s="229"/>
      <c r="I65" s="230"/>
      <c r="J65" s="229"/>
      <c r="K65" s="229"/>
      <c r="L65" s="229"/>
      <c r="M65" s="227"/>
      <c r="N65" s="1"/>
      <c r="O65" s="1"/>
      <c r="P65" s="1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1:26" ht="12.75" customHeight="1" x14ac:dyDescent="0.2">
      <c r="A66" s="227"/>
      <c r="B66" s="227"/>
      <c r="C66" s="285"/>
      <c r="D66" s="286" t="s">
        <v>113</v>
      </c>
      <c r="E66" s="287">
        <f>E10-SUM(E62:E65)</f>
        <v>24081.12999999999</v>
      </c>
      <c r="F66" s="288">
        <f t="shared" si="10"/>
        <v>0.31157064474630236</v>
      </c>
      <c r="G66" s="289"/>
      <c r="H66" s="229"/>
      <c r="I66" s="230"/>
      <c r="J66" s="229"/>
      <c r="K66" s="229"/>
      <c r="L66" s="229"/>
      <c r="M66" s="227"/>
      <c r="N66" s="1"/>
      <c r="O66" s="1"/>
      <c r="P66" s="1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12.75" customHeight="1" x14ac:dyDescent="0.2">
      <c r="A67" s="227"/>
      <c r="B67" s="226"/>
      <c r="C67" s="286"/>
      <c r="D67" s="286" t="s">
        <v>4</v>
      </c>
      <c r="E67" s="287">
        <f>SUM(E62:E66)</f>
        <v>77289.469999999987</v>
      </c>
      <c r="F67" s="286"/>
      <c r="G67" s="289">
        <v>0</v>
      </c>
      <c r="H67" s="228"/>
      <c r="I67" s="231"/>
      <c r="J67" s="228"/>
      <c r="K67" s="228"/>
      <c r="L67" s="228"/>
      <c r="M67" s="226"/>
      <c r="N67" s="33"/>
      <c r="O67" s="33"/>
      <c r="P67" s="33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2.75" customHeight="1" x14ac:dyDescent="0.2">
      <c r="A68" s="33"/>
      <c r="B68" s="33"/>
      <c r="C68" s="41"/>
      <c r="D68" s="41"/>
      <c r="E68" s="131"/>
      <c r="F68" s="120"/>
      <c r="G68" s="120"/>
      <c r="H68" s="93"/>
      <c r="I68" s="123"/>
      <c r="J68" s="93"/>
      <c r="K68" s="93"/>
      <c r="L68" s="9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 x14ac:dyDescent="0.2">
      <c r="A69" s="33"/>
      <c r="B69" s="33"/>
      <c r="C69" s="41"/>
      <c r="D69" s="41"/>
      <c r="E69" s="131"/>
      <c r="F69" s="120"/>
      <c r="G69" s="120"/>
      <c r="H69" s="93"/>
      <c r="I69" s="123"/>
      <c r="J69" s="93"/>
      <c r="K69" s="93"/>
      <c r="L69" s="9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 x14ac:dyDescent="0.2">
      <c r="A70" s="33"/>
      <c r="B70" s="33"/>
      <c r="C70" s="33"/>
      <c r="D70" s="33"/>
      <c r="E70" s="123"/>
      <c r="F70" s="93"/>
      <c r="G70" s="93"/>
      <c r="H70" s="93"/>
      <c r="I70" s="123"/>
      <c r="J70" s="93"/>
      <c r="K70" s="93"/>
      <c r="L70" s="9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 x14ac:dyDescent="0.2">
      <c r="A71" s="33"/>
      <c r="B71" s="33"/>
      <c r="C71" s="33"/>
      <c r="D71" s="33"/>
      <c r="E71" s="123"/>
      <c r="F71" s="93"/>
      <c r="G71" s="93"/>
      <c r="H71" s="93"/>
      <c r="I71" s="123"/>
      <c r="J71" s="93"/>
      <c r="K71" s="93"/>
      <c r="L71" s="9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 x14ac:dyDescent="0.2">
      <c r="A72" s="33"/>
      <c r="B72" s="33"/>
      <c r="C72" s="33"/>
      <c r="D72" s="33"/>
      <c r="E72" s="123"/>
      <c r="F72" s="93"/>
      <c r="G72" s="93"/>
      <c r="H72" s="93"/>
      <c r="I72" s="123"/>
      <c r="J72" s="93"/>
      <c r="K72" s="93"/>
      <c r="L72" s="9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 x14ac:dyDescent="0.2">
      <c r="A73" s="41"/>
      <c r="B73" s="41"/>
      <c r="C73" s="41"/>
      <c r="D73" s="41"/>
      <c r="E73" s="131"/>
      <c r="F73" s="120"/>
      <c r="G73" s="93"/>
      <c r="H73" s="120"/>
      <c r="I73" s="123"/>
      <c r="J73" s="93"/>
      <c r="K73" s="93"/>
      <c r="L73" s="9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 x14ac:dyDescent="0.2">
      <c r="A74" s="41"/>
      <c r="B74" s="41"/>
      <c r="C74" s="41"/>
      <c r="D74" s="41"/>
      <c r="E74" s="131"/>
      <c r="F74" s="120"/>
      <c r="G74" s="93"/>
      <c r="H74" s="120"/>
      <c r="I74" s="123"/>
      <c r="J74" s="93"/>
      <c r="K74" s="93"/>
      <c r="L74" s="9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 x14ac:dyDescent="0.2">
      <c r="A75" s="41"/>
      <c r="B75" s="41"/>
      <c r="C75" s="41"/>
      <c r="D75" s="41"/>
      <c r="E75" s="131"/>
      <c r="F75" s="120"/>
      <c r="G75" s="93"/>
      <c r="H75" s="120"/>
      <c r="I75" s="123"/>
      <c r="J75" s="93"/>
      <c r="K75" s="93"/>
      <c r="L75" s="9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 x14ac:dyDescent="0.2">
      <c r="A76" s="41"/>
      <c r="B76" s="41"/>
      <c r="C76" s="41"/>
      <c r="D76" s="41"/>
      <c r="E76" s="131"/>
      <c r="F76" s="120"/>
      <c r="G76" s="93"/>
      <c r="H76" s="120"/>
      <c r="I76" s="123"/>
      <c r="J76" s="93"/>
      <c r="K76" s="93"/>
      <c r="L76" s="9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 x14ac:dyDescent="0.2">
      <c r="A77" s="33"/>
      <c r="B77" s="33"/>
      <c r="C77" s="33"/>
      <c r="D77" s="33"/>
      <c r="E77" s="123"/>
      <c r="F77" s="93"/>
      <c r="G77" s="93"/>
      <c r="H77" s="93"/>
      <c r="I77" s="123"/>
      <c r="J77" s="93"/>
      <c r="K77" s="93"/>
      <c r="L77" s="9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 x14ac:dyDescent="0.2">
      <c r="A78" s="33"/>
      <c r="B78" s="33"/>
      <c r="C78" s="33"/>
      <c r="D78" s="33"/>
      <c r="E78" s="123"/>
      <c r="F78" s="93"/>
      <c r="G78" s="93"/>
      <c r="H78" s="93"/>
      <c r="I78" s="123"/>
      <c r="J78" s="93"/>
      <c r="K78" s="93"/>
      <c r="L78" s="9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 x14ac:dyDescent="0.2">
      <c r="A79" s="33"/>
      <c r="B79" s="33"/>
      <c r="C79" s="33"/>
      <c r="D79" s="33"/>
      <c r="E79" s="123"/>
      <c r="F79" s="93"/>
      <c r="G79" s="93"/>
      <c r="H79" s="93"/>
      <c r="I79" s="123"/>
      <c r="J79" s="93"/>
      <c r="K79" s="93"/>
      <c r="L79" s="9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 x14ac:dyDescent="0.2">
      <c r="A80" s="33"/>
      <c r="B80" s="33"/>
      <c r="C80" s="33"/>
      <c r="D80" s="33"/>
      <c r="E80" s="123"/>
      <c r="F80" s="93"/>
      <c r="G80" s="93"/>
      <c r="H80" s="93"/>
      <c r="I80" s="123"/>
      <c r="J80" s="93"/>
      <c r="K80" s="93"/>
      <c r="L80" s="9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 x14ac:dyDescent="0.2">
      <c r="A81" s="33"/>
      <c r="B81" s="33"/>
      <c r="C81" s="33"/>
      <c r="D81" s="33"/>
      <c r="E81" s="123"/>
      <c r="F81" s="93"/>
      <c r="G81" s="93"/>
      <c r="H81" s="93"/>
      <c r="I81" s="123"/>
      <c r="J81" s="93"/>
      <c r="K81" s="93"/>
      <c r="L81" s="9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 x14ac:dyDescent="0.2">
      <c r="A82" s="33"/>
      <c r="B82" s="33"/>
      <c r="C82" s="33"/>
      <c r="D82" s="33"/>
      <c r="E82" s="123"/>
      <c r="F82" s="93"/>
      <c r="G82" s="93"/>
      <c r="H82" s="93"/>
      <c r="I82" s="123"/>
      <c r="J82" s="93"/>
      <c r="K82" s="93"/>
      <c r="L82" s="9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 x14ac:dyDescent="0.2">
      <c r="A83" s="33"/>
      <c r="B83" s="33"/>
      <c r="C83" s="33"/>
      <c r="D83" s="33"/>
      <c r="E83" s="123"/>
      <c r="F83" s="93"/>
      <c r="G83" s="93"/>
      <c r="H83" s="93"/>
      <c r="I83" s="123"/>
      <c r="J83" s="93"/>
      <c r="K83" s="93"/>
      <c r="L83" s="9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 x14ac:dyDescent="0.2">
      <c r="A84" s="33"/>
      <c r="B84" s="33"/>
      <c r="C84" s="33"/>
      <c r="D84" s="36" t="s">
        <v>218</v>
      </c>
      <c r="E84" s="123"/>
      <c r="F84" s="93"/>
      <c r="G84" s="93"/>
      <c r="H84" s="93"/>
      <c r="I84" s="123"/>
      <c r="J84" s="93"/>
      <c r="K84" s="93"/>
      <c r="L84" s="9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 x14ac:dyDescent="0.2">
      <c r="A85" s="33"/>
      <c r="B85" s="33"/>
      <c r="C85" s="33"/>
      <c r="D85" s="33"/>
      <c r="E85" s="123"/>
      <c r="F85" s="93"/>
      <c r="G85" s="93"/>
      <c r="H85" s="93"/>
      <c r="I85" s="123"/>
      <c r="J85" s="93"/>
      <c r="K85" s="93"/>
      <c r="L85" s="9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 x14ac:dyDescent="0.2">
      <c r="A86" s="33"/>
      <c r="B86" s="33"/>
      <c r="C86" s="33"/>
      <c r="D86" s="33"/>
      <c r="E86" s="123"/>
      <c r="F86" s="93"/>
      <c r="G86" s="93"/>
      <c r="H86" s="93"/>
      <c r="I86" s="123"/>
      <c r="J86" s="93"/>
      <c r="K86" s="93"/>
      <c r="L86" s="9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 x14ac:dyDescent="0.2">
      <c r="A87" s="33"/>
      <c r="B87" s="33"/>
      <c r="C87" s="33"/>
      <c r="D87" s="33"/>
      <c r="E87" s="123"/>
      <c r="F87" s="93"/>
      <c r="G87" s="93"/>
      <c r="H87" s="93"/>
      <c r="I87" s="123"/>
      <c r="J87" s="93"/>
      <c r="K87" s="93"/>
      <c r="L87" s="9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 x14ac:dyDescent="0.2">
      <c r="A88" s="33"/>
      <c r="B88" s="33"/>
      <c r="C88" s="33"/>
      <c r="D88" s="33"/>
      <c r="E88" s="123"/>
      <c r="F88" s="93"/>
      <c r="G88" s="93"/>
      <c r="H88" s="93"/>
      <c r="I88" s="123"/>
      <c r="J88" s="93"/>
      <c r="K88" s="93"/>
      <c r="L88" s="9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 x14ac:dyDescent="0.2">
      <c r="A89" s="33"/>
      <c r="B89" s="33"/>
      <c r="C89" s="33"/>
      <c r="D89" s="33"/>
      <c r="E89" s="123"/>
      <c r="F89" s="93"/>
      <c r="G89" s="93"/>
      <c r="H89" s="93"/>
      <c r="I89" s="123"/>
      <c r="J89" s="93"/>
      <c r="K89" s="93"/>
      <c r="L89" s="9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 x14ac:dyDescent="0.2">
      <c r="A90" s="33"/>
      <c r="B90" s="33"/>
      <c r="C90" s="33"/>
      <c r="D90" s="33"/>
      <c r="E90" s="123"/>
      <c r="F90" s="93"/>
      <c r="G90" s="93"/>
      <c r="H90" s="93"/>
      <c r="I90" s="123"/>
      <c r="J90" s="93"/>
      <c r="K90" s="93"/>
      <c r="L90" s="9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 x14ac:dyDescent="0.2">
      <c r="A91" s="33"/>
      <c r="B91" s="33"/>
      <c r="C91" s="33"/>
      <c r="D91" s="33"/>
      <c r="E91" s="123"/>
      <c r="F91" s="93"/>
      <c r="G91" s="93"/>
      <c r="H91" s="93"/>
      <c r="I91" s="123"/>
      <c r="J91" s="93"/>
      <c r="K91" s="93"/>
      <c r="L91" s="9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 x14ac:dyDescent="0.2">
      <c r="A92" s="33"/>
      <c r="B92" s="33"/>
      <c r="C92" s="33"/>
      <c r="E92" s="123"/>
      <c r="F92" s="93"/>
      <c r="G92" s="93"/>
      <c r="H92" s="93"/>
      <c r="I92" s="123"/>
      <c r="J92" s="93"/>
      <c r="K92" s="93"/>
      <c r="L92" s="9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 x14ac:dyDescent="0.2">
      <c r="A93" s="33"/>
      <c r="B93" s="33"/>
      <c r="C93" s="33"/>
      <c r="D93" s="33"/>
      <c r="E93" s="123"/>
      <c r="F93" s="93"/>
      <c r="G93" s="93"/>
      <c r="H93" s="93"/>
      <c r="I93" s="123"/>
      <c r="J93" s="93"/>
      <c r="K93" s="93"/>
      <c r="L93" s="9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 x14ac:dyDescent="0.2">
      <c r="A94" s="33"/>
      <c r="B94" s="33"/>
      <c r="C94" s="33"/>
      <c r="D94" s="33"/>
      <c r="E94" s="123"/>
      <c r="F94" s="93"/>
      <c r="G94" s="93"/>
      <c r="H94" s="93"/>
      <c r="I94" s="123"/>
      <c r="J94" s="93"/>
      <c r="K94" s="93"/>
      <c r="L94" s="9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 x14ac:dyDescent="0.2">
      <c r="A95" s="33"/>
      <c r="B95" s="33"/>
      <c r="C95" s="33"/>
      <c r="D95" s="33"/>
      <c r="E95" s="123"/>
      <c r="F95" s="93"/>
      <c r="G95" s="93"/>
      <c r="H95" s="93"/>
      <c r="I95" s="123"/>
      <c r="J95" s="93"/>
      <c r="K95" s="93"/>
      <c r="L95" s="9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 x14ac:dyDescent="0.2">
      <c r="A96" s="33"/>
      <c r="B96" s="33"/>
      <c r="C96" s="33"/>
      <c r="D96" s="33"/>
      <c r="E96" s="123"/>
      <c r="F96" s="93"/>
      <c r="G96" s="93"/>
      <c r="H96" s="93"/>
      <c r="I96" s="123"/>
      <c r="J96" s="93"/>
      <c r="K96" s="93"/>
      <c r="L96" s="9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 x14ac:dyDescent="0.2">
      <c r="A97" s="33"/>
      <c r="B97" s="33"/>
      <c r="C97" s="33"/>
      <c r="D97" s="33"/>
      <c r="E97" s="123"/>
      <c r="F97" s="93"/>
      <c r="G97" s="93"/>
      <c r="H97" s="93"/>
      <c r="I97" s="123"/>
      <c r="J97" s="93"/>
      <c r="K97" s="93"/>
      <c r="L97" s="9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 x14ac:dyDescent="0.2">
      <c r="A98" s="33"/>
      <c r="B98" s="33"/>
      <c r="C98" s="33"/>
      <c r="D98" s="33"/>
      <c r="E98" s="123"/>
      <c r="F98" s="93"/>
      <c r="G98" s="93"/>
      <c r="H98" s="93"/>
      <c r="I98" s="123"/>
      <c r="J98" s="93"/>
      <c r="K98" s="93"/>
      <c r="L98" s="9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 x14ac:dyDescent="0.2">
      <c r="A99" s="33"/>
      <c r="B99" s="33"/>
      <c r="C99" s="33"/>
      <c r="D99" s="33"/>
      <c r="E99" s="123"/>
      <c r="F99" s="93"/>
      <c r="G99" s="93"/>
      <c r="H99" s="93"/>
      <c r="I99" s="123"/>
      <c r="J99" s="93"/>
      <c r="K99" s="93"/>
      <c r="L99" s="9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 x14ac:dyDescent="0.2">
      <c r="A100" s="33"/>
      <c r="B100" s="33"/>
      <c r="C100" s="33"/>
      <c r="D100" s="33"/>
      <c r="E100" s="123"/>
      <c r="F100" s="93"/>
      <c r="G100" s="93"/>
      <c r="H100" s="93"/>
      <c r="I100" s="123"/>
      <c r="J100" s="93"/>
      <c r="K100" s="93"/>
      <c r="L100" s="9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 x14ac:dyDescent="0.2">
      <c r="A101" s="33"/>
      <c r="B101" s="33"/>
      <c r="C101" s="33"/>
      <c r="D101" s="33"/>
      <c r="E101" s="123"/>
      <c r="F101" s="93"/>
      <c r="G101" s="93"/>
      <c r="H101" s="93"/>
      <c r="I101" s="123"/>
      <c r="J101" s="93"/>
      <c r="K101" s="93"/>
      <c r="L101" s="9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 x14ac:dyDescent="0.2">
      <c r="A102" s="33"/>
      <c r="B102" s="33"/>
      <c r="C102" s="33"/>
      <c r="D102" s="33"/>
      <c r="E102" s="123"/>
      <c r="F102" s="93"/>
      <c r="G102" s="93"/>
      <c r="H102" s="93"/>
      <c r="I102" s="123"/>
      <c r="J102" s="93"/>
      <c r="K102" s="93"/>
      <c r="L102" s="9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 x14ac:dyDescent="0.2">
      <c r="A103" s="33"/>
      <c r="B103" s="33"/>
      <c r="C103" s="33"/>
      <c r="D103" s="33"/>
      <c r="E103" s="123"/>
      <c r="F103" s="93"/>
      <c r="G103" s="93"/>
      <c r="H103" s="93"/>
      <c r="I103" s="123"/>
      <c r="J103" s="93"/>
      <c r="K103" s="93"/>
      <c r="L103" s="9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 x14ac:dyDescent="0.2">
      <c r="A104" s="33"/>
      <c r="B104" s="33"/>
      <c r="C104" s="33"/>
      <c r="D104" s="33"/>
      <c r="E104" s="123"/>
      <c r="F104" s="93"/>
      <c r="G104" s="93"/>
      <c r="H104" s="93"/>
      <c r="I104" s="123"/>
      <c r="J104" s="93"/>
      <c r="K104" s="93"/>
      <c r="L104" s="9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 x14ac:dyDescent="0.2">
      <c r="A105" s="33"/>
      <c r="B105" s="33"/>
      <c r="C105" s="33"/>
      <c r="D105" s="33"/>
      <c r="E105" s="123"/>
      <c r="F105" s="93"/>
      <c r="G105" s="93"/>
      <c r="H105" s="93"/>
      <c r="I105" s="123"/>
      <c r="J105" s="93"/>
      <c r="K105" s="93"/>
      <c r="L105" s="9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 x14ac:dyDescent="0.2">
      <c r="A106" s="33"/>
      <c r="B106" s="33"/>
      <c r="C106" s="33"/>
      <c r="D106" s="33"/>
      <c r="E106" s="123"/>
      <c r="F106" s="93"/>
      <c r="G106" s="93"/>
      <c r="H106" s="93"/>
      <c r="I106" s="123"/>
      <c r="J106" s="93"/>
      <c r="K106" s="93"/>
      <c r="L106" s="9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 x14ac:dyDescent="0.2">
      <c r="A107" s="33"/>
      <c r="B107" s="33"/>
      <c r="C107" s="33"/>
      <c r="D107" s="33"/>
      <c r="E107" s="123"/>
      <c r="F107" s="93"/>
      <c r="G107" s="93"/>
      <c r="H107" s="93"/>
      <c r="I107" s="123"/>
      <c r="J107" s="93"/>
      <c r="K107" s="93"/>
      <c r="L107" s="9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 x14ac:dyDescent="0.2">
      <c r="A108" s="33"/>
      <c r="B108" s="33"/>
      <c r="C108" s="33"/>
      <c r="D108" s="33"/>
      <c r="E108" s="123"/>
      <c r="F108" s="93"/>
      <c r="G108" s="93"/>
      <c r="H108" s="93"/>
      <c r="I108" s="123"/>
      <c r="J108" s="93"/>
      <c r="K108" s="93"/>
      <c r="L108" s="9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 x14ac:dyDescent="0.2">
      <c r="A109" s="33"/>
      <c r="B109" s="33"/>
      <c r="C109" s="33"/>
      <c r="D109" s="33"/>
      <c r="E109" s="123"/>
      <c r="F109" s="93"/>
      <c r="G109" s="93"/>
      <c r="H109" s="93"/>
      <c r="I109" s="123"/>
      <c r="J109" s="93"/>
      <c r="K109" s="93"/>
      <c r="L109" s="9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 x14ac:dyDescent="0.2">
      <c r="A110" s="33"/>
      <c r="B110" s="33"/>
      <c r="C110" s="33"/>
      <c r="D110" s="33"/>
      <c r="E110" s="123"/>
      <c r="F110" s="93"/>
      <c r="G110" s="93"/>
      <c r="H110" s="93"/>
      <c r="I110" s="123"/>
      <c r="J110" s="93"/>
      <c r="K110" s="93"/>
      <c r="L110" s="9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 x14ac:dyDescent="0.2">
      <c r="A111" s="33"/>
      <c r="B111" s="33"/>
      <c r="C111" s="33"/>
      <c r="D111" s="33"/>
      <c r="E111" s="123"/>
      <c r="F111" s="93"/>
      <c r="G111" s="93"/>
      <c r="H111" s="93"/>
      <c r="I111" s="123"/>
      <c r="J111" s="93"/>
      <c r="K111" s="93"/>
      <c r="L111" s="9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 x14ac:dyDescent="0.2">
      <c r="A112" s="33"/>
      <c r="B112" s="33"/>
      <c r="C112" s="33"/>
      <c r="D112" s="33"/>
      <c r="E112" s="123"/>
      <c r="F112" s="93"/>
      <c r="G112" s="93"/>
      <c r="H112" s="93"/>
      <c r="I112" s="123"/>
      <c r="J112" s="93"/>
      <c r="K112" s="93"/>
      <c r="L112" s="9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 x14ac:dyDescent="0.2">
      <c r="A113" s="33"/>
      <c r="B113" s="33"/>
      <c r="C113" s="33"/>
      <c r="D113" s="33"/>
      <c r="E113" s="123"/>
      <c r="F113" s="93"/>
      <c r="G113" s="93"/>
      <c r="H113" s="93"/>
      <c r="I113" s="123"/>
      <c r="J113" s="93"/>
      <c r="K113" s="93"/>
      <c r="L113" s="9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 x14ac:dyDescent="0.2">
      <c r="A114" s="33"/>
      <c r="B114" s="33"/>
      <c r="C114" s="33"/>
      <c r="D114" s="33"/>
      <c r="E114" s="123"/>
      <c r="F114" s="93"/>
      <c r="G114" s="93"/>
      <c r="H114" s="93"/>
      <c r="I114" s="123"/>
      <c r="J114" s="93"/>
      <c r="K114" s="93"/>
      <c r="L114" s="9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 x14ac:dyDescent="0.2">
      <c r="A115" s="33"/>
      <c r="B115" s="33"/>
      <c r="C115" s="33"/>
      <c r="D115" s="33"/>
      <c r="E115" s="123"/>
      <c r="F115" s="93"/>
      <c r="G115" s="93"/>
      <c r="H115" s="93"/>
      <c r="I115" s="123"/>
      <c r="J115" s="93"/>
      <c r="K115" s="93"/>
      <c r="L115" s="9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 x14ac:dyDescent="0.2">
      <c r="A116" s="33"/>
      <c r="B116" s="33"/>
      <c r="C116" s="33"/>
      <c r="D116" s="33"/>
      <c r="E116" s="123"/>
      <c r="F116" s="93"/>
      <c r="G116" s="93"/>
      <c r="H116" s="93"/>
      <c r="I116" s="123"/>
      <c r="J116" s="93"/>
      <c r="K116" s="93"/>
      <c r="L116" s="9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 x14ac:dyDescent="0.2">
      <c r="A117" s="33"/>
      <c r="B117" s="33"/>
      <c r="C117" s="33"/>
      <c r="D117" s="33"/>
      <c r="E117" s="123"/>
      <c r="F117" s="93"/>
      <c r="G117" s="93"/>
      <c r="H117" s="93"/>
      <c r="I117" s="123"/>
      <c r="J117" s="93"/>
      <c r="K117" s="93"/>
      <c r="L117" s="9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 x14ac:dyDescent="0.2">
      <c r="A118" s="33"/>
      <c r="B118" s="33"/>
      <c r="C118" s="33"/>
      <c r="D118" s="33"/>
      <c r="E118" s="123"/>
      <c r="F118" s="93"/>
      <c r="G118" s="93"/>
      <c r="H118" s="93"/>
      <c r="I118" s="123"/>
      <c r="J118" s="93"/>
      <c r="K118" s="93"/>
      <c r="L118" s="9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 x14ac:dyDescent="0.2">
      <c r="A119" s="33"/>
      <c r="B119" s="33"/>
      <c r="C119" s="33"/>
      <c r="D119" s="33"/>
      <c r="E119" s="123"/>
      <c r="F119" s="93"/>
      <c r="G119" s="93"/>
      <c r="H119" s="93"/>
      <c r="I119" s="123"/>
      <c r="J119" s="93"/>
      <c r="K119" s="93"/>
      <c r="L119" s="9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 x14ac:dyDescent="0.2">
      <c r="A120" s="33"/>
      <c r="B120" s="33"/>
      <c r="C120" s="33"/>
      <c r="D120" s="33"/>
      <c r="E120" s="123"/>
      <c r="F120" s="93"/>
      <c r="G120" s="93"/>
      <c r="H120" s="93"/>
      <c r="I120" s="123"/>
      <c r="J120" s="93"/>
      <c r="K120" s="93"/>
      <c r="L120" s="9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 x14ac:dyDescent="0.2">
      <c r="A121" s="33"/>
      <c r="B121" s="33"/>
      <c r="C121" s="33"/>
      <c r="D121" s="33"/>
      <c r="E121" s="123"/>
      <c r="F121" s="93"/>
      <c r="G121" s="93"/>
      <c r="H121" s="93"/>
      <c r="I121" s="123"/>
      <c r="J121" s="93"/>
      <c r="K121" s="93"/>
      <c r="L121" s="9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 x14ac:dyDescent="0.2">
      <c r="A122" s="33"/>
      <c r="B122" s="33"/>
      <c r="C122" s="33"/>
      <c r="D122" s="33"/>
      <c r="E122" s="123"/>
      <c r="F122" s="93"/>
      <c r="G122" s="93"/>
      <c r="H122" s="93"/>
      <c r="I122" s="123"/>
      <c r="J122" s="93"/>
      <c r="K122" s="93"/>
      <c r="L122" s="9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 x14ac:dyDescent="0.2">
      <c r="A123" s="33"/>
      <c r="B123" s="33"/>
      <c r="C123" s="33"/>
      <c r="D123" s="33"/>
      <c r="E123" s="123"/>
      <c r="F123" s="93"/>
      <c r="G123" s="93"/>
      <c r="H123" s="93"/>
      <c r="I123" s="123"/>
      <c r="J123" s="93"/>
      <c r="K123" s="93"/>
      <c r="L123" s="9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 x14ac:dyDescent="0.2">
      <c r="A124" s="33"/>
      <c r="B124" s="33"/>
      <c r="C124" s="33"/>
      <c r="D124" s="33"/>
      <c r="E124" s="123"/>
      <c r="F124" s="93"/>
      <c r="G124" s="93"/>
      <c r="H124" s="93"/>
      <c r="I124" s="123"/>
      <c r="J124" s="93"/>
      <c r="K124" s="93"/>
      <c r="L124" s="9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 x14ac:dyDescent="0.2">
      <c r="A125" s="33"/>
      <c r="B125" s="33"/>
      <c r="C125" s="33"/>
      <c r="D125" s="33"/>
      <c r="E125" s="123"/>
      <c r="F125" s="93"/>
      <c r="G125" s="93"/>
      <c r="H125" s="93"/>
      <c r="I125" s="123"/>
      <c r="J125" s="93"/>
      <c r="K125" s="93"/>
      <c r="L125" s="9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 x14ac:dyDescent="0.2">
      <c r="A126" s="33"/>
      <c r="B126" s="33"/>
      <c r="C126" s="33"/>
      <c r="D126" s="33"/>
      <c r="E126" s="123"/>
      <c r="F126" s="93"/>
      <c r="G126" s="93"/>
      <c r="H126" s="93"/>
      <c r="I126" s="123"/>
      <c r="J126" s="93"/>
      <c r="K126" s="93"/>
      <c r="L126" s="9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 x14ac:dyDescent="0.2">
      <c r="A127" s="33"/>
      <c r="B127" s="33"/>
      <c r="C127" s="33"/>
      <c r="D127" s="33"/>
      <c r="E127" s="123"/>
      <c r="F127" s="93"/>
      <c r="G127" s="93"/>
      <c r="H127" s="93"/>
      <c r="I127" s="123"/>
      <c r="J127" s="93"/>
      <c r="K127" s="93"/>
      <c r="L127" s="9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 x14ac:dyDescent="0.2">
      <c r="A128" s="33"/>
      <c r="B128" s="33"/>
      <c r="C128" s="33"/>
      <c r="D128" s="33"/>
      <c r="E128" s="123"/>
      <c r="F128" s="93"/>
      <c r="G128" s="93"/>
      <c r="H128" s="93"/>
      <c r="I128" s="123"/>
      <c r="J128" s="93"/>
      <c r="K128" s="93"/>
      <c r="L128" s="9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 x14ac:dyDescent="0.2">
      <c r="A129" s="33"/>
      <c r="B129" s="33"/>
      <c r="C129" s="33"/>
      <c r="D129" s="33"/>
      <c r="E129" s="123"/>
      <c r="F129" s="93"/>
      <c r="G129" s="93"/>
      <c r="H129" s="93"/>
      <c r="I129" s="123"/>
      <c r="J129" s="93"/>
      <c r="K129" s="93"/>
      <c r="L129" s="9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 x14ac:dyDescent="0.2">
      <c r="A130" s="33"/>
      <c r="B130" s="33"/>
      <c r="C130" s="33"/>
      <c r="D130" s="33"/>
      <c r="E130" s="123"/>
      <c r="F130" s="93"/>
      <c r="G130" s="93"/>
      <c r="H130" s="93"/>
      <c r="I130" s="123"/>
      <c r="J130" s="93"/>
      <c r="K130" s="93"/>
      <c r="L130" s="9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 x14ac:dyDescent="0.2">
      <c r="A131" s="33"/>
      <c r="B131" s="33"/>
      <c r="C131" s="33"/>
      <c r="D131" s="33"/>
      <c r="E131" s="123"/>
      <c r="F131" s="93"/>
      <c r="G131" s="93"/>
      <c r="H131" s="93"/>
      <c r="I131" s="123"/>
      <c r="J131" s="93"/>
      <c r="K131" s="93"/>
      <c r="L131" s="9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 x14ac:dyDescent="0.2">
      <c r="A132" s="33"/>
      <c r="B132" s="33"/>
      <c r="C132" s="33"/>
      <c r="D132" s="33"/>
      <c r="E132" s="123"/>
      <c r="F132" s="93"/>
      <c r="G132" s="93"/>
      <c r="H132" s="93"/>
      <c r="I132" s="123"/>
      <c r="J132" s="93"/>
      <c r="K132" s="93"/>
      <c r="L132" s="9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 x14ac:dyDescent="0.2">
      <c r="A133" s="33"/>
      <c r="B133" s="33"/>
      <c r="C133" s="33"/>
      <c r="D133" s="33"/>
      <c r="E133" s="123"/>
      <c r="F133" s="93"/>
      <c r="G133" s="93"/>
      <c r="H133" s="93"/>
      <c r="I133" s="123"/>
      <c r="J133" s="93"/>
      <c r="K133" s="93"/>
      <c r="L133" s="9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 x14ac:dyDescent="0.2">
      <c r="A134" s="33"/>
      <c r="B134" s="33"/>
      <c r="C134" s="33"/>
      <c r="D134" s="33"/>
      <c r="E134" s="123"/>
      <c r="F134" s="93"/>
      <c r="G134" s="93"/>
      <c r="H134" s="93"/>
      <c r="I134" s="123"/>
      <c r="J134" s="93"/>
      <c r="K134" s="93"/>
      <c r="L134" s="9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 x14ac:dyDescent="0.2">
      <c r="A135" s="33"/>
      <c r="B135" s="33"/>
      <c r="C135" s="33"/>
      <c r="D135" s="33"/>
      <c r="E135" s="123"/>
      <c r="F135" s="93"/>
      <c r="G135" s="93"/>
      <c r="H135" s="93"/>
      <c r="I135" s="123"/>
      <c r="J135" s="93"/>
      <c r="K135" s="93"/>
      <c r="L135" s="9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 x14ac:dyDescent="0.2">
      <c r="A136" s="33"/>
      <c r="B136" s="33"/>
      <c r="C136" s="33"/>
      <c r="D136" s="33"/>
      <c r="E136" s="123"/>
      <c r="F136" s="93"/>
      <c r="G136" s="93"/>
      <c r="H136" s="93"/>
      <c r="I136" s="123"/>
      <c r="J136" s="93"/>
      <c r="K136" s="93"/>
      <c r="L136" s="9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 x14ac:dyDescent="0.2">
      <c r="A137" s="33"/>
      <c r="B137" s="33"/>
      <c r="C137" s="33"/>
      <c r="D137" s="33"/>
      <c r="E137" s="123"/>
      <c r="F137" s="93"/>
      <c r="G137" s="93"/>
      <c r="H137" s="93"/>
      <c r="I137" s="123"/>
      <c r="J137" s="93"/>
      <c r="K137" s="93"/>
      <c r="L137" s="9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 x14ac:dyDescent="0.2">
      <c r="A138" s="33"/>
      <c r="B138" s="33"/>
      <c r="C138" s="33"/>
      <c r="D138" s="33"/>
      <c r="E138" s="123"/>
      <c r="F138" s="93"/>
      <c r="G138" s="93"/>
      <c r="H138" s="93"/>
      <c r="I138" s="123"/>
      <c r="J138" s="93"/>
      <c r="K138" s="93"/>
      <c r="L138" s="9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 x14ac:dyDescent="0.2">
      <c r="A139" s="33"/>
      <c r="B139" s="33"/>
      <c r="C139" s="33"/>
      <c r="D139" s="33"/>
      <c r="E139" s="123"/>
      <c r="F139" s="93"/>
      <c r="G139" s="93"/>
      <c r="H139" s="93"/>
      <c r="I139" s="123"/>
      <c r="J139" s="93"/>
      <c r="K139" s="93"/>
      <c r="L139" s="9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 x14ac:dyDescent="0.2">
      <c r="A140" s="33"/>
      <c r="B140" s="33"/>
      <c r="C140" s="33"/>
      <c r="D140" s="33"/>
      <c r="E140" s="123"/>
      <c r="F140" s="93"/>
      <c r="G140" s="93"/>
      <c r="H140" s="93"/>
      <c r="I140" s="123"/>
      <c r="J140" s="93"/>
      <c r="K140" s="93"/>
      <c r="L140" s="9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 x14ac:dyDescent="0.2">
      <c r="A141" s="33"/>
      <c r="B141" s="33"/>
      <c r="C141" s="33"/>
      <c r="D141" s="33"/>
      <c r="E141" s="123"/>
      <c r="F141" s="93"/>
      <c r="G141" s="93"/>
      <c r="H141" s="93"/>
      <c r="I141" s="123"/>
      <c r="J141" s="93"/>
      <c r="K141" s="93"/>
      <c r="L141" s="9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 x14ac:dyDescent="0.2">
      <c r="A142" s="33"/>
      <c r="B142" s="33"/>
      <c r="C142" s="33"/>
      <c r="D142" s="33"/>
      <c r="E142" s="123"/>
      <c r="F142" s="93"/>
      <c r="G142" s="93"/>
      <c r="H142" s="93"/>
      <c r="I142" s="123"/>
      <c r="J142" s="93"/>
      <c r="K142" s="93"/>
      <c r="L142" s="9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 x14ac:dyDescent="0.2">
      <c r="A143" s="33"/>
      <c r="B143" s="33"/>
      <c r="C143" s="33"/>
      <c r="D143" s="33"/>
      <c r="E143" s="123"/>
      <c r="F143" s="93"/>
      <c r="G143" s="93"/>
      <c r="H143" s="93"/>
      <c r="I143" s="123"/>
      <c r="J143" s="93"/>
      <c r="K143" s="93"/>
      <c r="L143" s="9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 x14ac:dyDescent="0.2">
      <c r="A144" s="33"/>
      <c r="B144" s="33"/>
      <c r="C144" s="33"/>
      <c r="D144" s="33"/>
      <c r="E144" s="123"/>
      <c r="F144" s="93"/>
      <c r="G144" s="93"/>
      <c r="H144" s="93"/>
      <c r="I144" s="123"/>
      <c r="J144" s="93"/>
      <c r="K144" s="93"/>
      <c r="L144" s="9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 x14ac:dyDescent="0.2">
      <c r="A145" s="33"/>
      <c r="B145" s="33"/>
      <c r="C145" s="33"/>
      <c r="D145" s="33"/>
      <c r="E145" s="123"/>
      <c r="F145" s="93"/>
      <c r="G145" s="93"/>
      <c r="H145" s="93"/>
      <c r="I145" s="123"/>
      <c r="J145" s="93"/>
      <c r="K145" s="93"/>
      <c r="L145" s="9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 x14ac:dyDescent="0.2">
      <c r="A146" s="33"/>
      <c r="B146" s="33"/>
      <c r="C146" s="33"/>
      <c r="D146" s="33"/>
      <c r="E146" s="123"/>
      <c r="F146" s="93"/>
      <c r="G146" s="93"/>
      <c r="H146" s="93"/>
      <c r="I146" s="123"/>
      <c r="J146" s="93"/>
      <c r="K146" s="93"/>
      <c r="L146" s="9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 x14ac:dyDescent="0.2">
      <c r="A147" s="33"/>
      <c r="B147" s="33"/>
      <c r="C147" s="33"/>
      <c r="D147" s="33"/>
      <c r="E147" s="123"/>
      <c r="F147" s="93"/>
      <c r="G147" s="93"/>
      <c r="H147" s="93"/>
      <c r="I147" s="123"/>
      <c r="J147" s="93"/>
      <c r="K147" s="93"/>
      <c r="L147" s="9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 x14ac:dyDescent="0.2">
      <c r="A148" s="33"/>
      <c r="B148" s="33"/>
      <c r="C148" s="33"/>
      <c r="D148" s="33"/>
      <c r="E148" s="123"/>
      <c r="F148" s="93"/>
      <c r="G148" s="93"/>
      <c r="H148" s="93"/>
      <c r="I148" s="123"/>
      <c r="J148" s="93"/>
      <c r="K148" s="93"/>
      <c r="L148" s="9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 x14ac:dyDescent="0.2">
      <c r="A149" s="33"/>
      <c r="B149" s="33"/>
      <c r="C149" s="33"/>
      <c r="D149" s="33"/>
      <c r="E149" s="123"/>
      <c r="F149" s="93"/>
      <c r="G149" s="93"/>
      <c r="H149" s="93"/>
      <c r="I149" s="123"/>
      <c r="J149" s="93"/>
      <c r="K149" s="93"/>
      <c r="L149" s="9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 x14ac:dyDescent="0.2">
      <c r="A150" s="33"/>
      <c r="B150" s="33"/>
      <c r="C150" s="33"/>
      <c r="D150" s="33"/>
      <c r="E150" s="123"/>
      <c r="F150" s="93"/>
      <c r="G150" s="93"/>
      <c r="H150" s="93"/>
      <c r="I150" s="123"/>
      <c r="J150" s="93"/>
      <c r="K150" s="93"/>
      <c r="L150" s="9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 x14ac:dyDescent="0.2">
      <c r="A151" s="33"/>
      <c r="B151" s="33"/>
      <c r="C151" s="33"/>
      <c r="D151" s="33"/>
      <c r="E151" s="123"/>
      <c r="F151" s="93"/>
      <c r="G151" s="93"/>
      <c r="H151" s="93"/>
      <c r="I151" s="123"/>
      <c r="J151" s="93"/>
      <c r="K151" s="93"/>
      <c r="L151" s="9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 x14ac:dyDescent="0.2">
      <c r="A152" s="33"/>
      <c r="B152" s="33"/>
      <c r="C152" s="33"/>
      <c r="D152" s="33"/>
      <c r="E152" s="123"/>
      <c r="F152" s="93"/>
      <c r="G152" s="93"/>
      <c r="H152" s="93"/>
      <c r="I152" s="123"/>
      <c r="J152" s="93"/>
      <c r="K152" s="93"/>
      <c r="L152" s="9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 x14ac:dyDescent="0.2">
      <c r="A153" s="33"/>
      <c r="B153" s="33"/>
      <c r="C153" s="33"/>
      <c r="D153" s="33"/>
      <c r="E153" s="123"/>
      <c r="F153" s="93"/>
      <c r="G153" s="93"/>
      <c r="H153" s="93"/>
      <c r="I153" s="123"/>
      <c r="J153" s="93"/>
      <c r="K153" s="93"/>
      <c r="L153" s="9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 x14ac:dyDescent="0.2">
      <c r="A154" s="33"/>
      <c r="B154" s="33"/>
      <c r="C154" s="33"/>
      <c r="D154" s="33"/>
      <c r="E154" s="123"/>
      <c r="F154" s="93"/>
      <c r="G154" s="93"/>
      <c r="H154" s="93"/>
      <c r="I154" s="123"/>
      <c r="J154" s="93"/>
      <c r="K154" s="93"/>
      <c r="L154" s="9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 x14ac:dyDescent="0.2">
      <c r="A155" s="33"/>
      <c r="B155" s="33"/>
      <c r="C155" s="33"/>
      <c r="D155" s="33"/>
      <c r="E155" s="123"/>
      <c r="F155" s="93"/>
      <c r="G155" s="93"/>
      <c r="H155" s="93"/>
      <c r="I155" s="123"/>
      <c r="J155" s="93"/>
      <c r="K155" s="93"/>
      <c r="L155" s="9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 x14ac:dyDescent="0.2">
      <c r="A156" s="33"/>
      <c r="B156" s="33"/>
      <c r="C156" s="33"/>
      <c r="D156" s="33"/>
      <c r="E156" s="123"/>
      <c r="F156" s="93"/>
      <c r="G156" s="93"/>
      <c r="H156" s="93"/>
      <c r="I156" s="123"/>
      <c r="J156" s="93"/>
      <c r="K156" s="93"/>
      <c r="L156" s="9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 x14ac:dyDescent="0.2">
      <c r="A157" s="33"/>
      <c r="B157" s="33"/>
      <c r="C157" s="33"/>
      <c r="D157" s="33"/>
      <c r="E157" s="123"/>
      <c r="F157" s="93"/>
      <c r="G157" s="93"/>
      <c r="H157" s="93"/>
      <c r="I157" s="123"/>
      <c r="J157" s="93"/>
      <c r="K157" s="93"/>
      <c r="L157" s="9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 x14ac:dyDescent="0.2">
      <c r="A158" s="33"/>
      <c r="B158" s="33"/>
      <c r="C158" s="33"/>
      <c r="D158" s="33"/>
      <c r="E158" s="123"/>
      <c r="F158" s="93"/>
      <c r="G158" s="93"/>
      <c r="H158" s="93"/>
      <c r="I158" s="123"/>
      <c r="J158" s="93"/>
      <c r="K158" s="93"/>
      <c r="L158" s="9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 x14ac:dyDescent="0.2">
      <c r="A159" s="33"/>
      <c r="B159" s="33"/>
      <c r="C159" s="33"/>
      <c r="D159" s="33"/>
      <c r="E159" s="123"/>
      <c r="F159" s="93"/>
      <c r="G159" s="93"/>
      <c r="H159" s="93"/>
      <c r="I159" s="123"/>
      <c r="J159" s="93"/>
      <c r="K159" s="93"/>
      <c r="L159" s="9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 x14ac:dyDescent="0.2">
      <c r="A160" s="33"/>
      <c r="B160" s="33"/>
      <c r="C160" s="33"/>
      <c r="D160" s="33"/>
      <c r="E160" s="123"/>
      <c r="F160" s="93"/>
      <c r="G160" s="93"/>
      <c r="H160" s="93"/>
      <c r="I160" s="123"/>
      <c r="J160" s="93"/>
      <c r="K160" s="93"/>
      <c r="L160" s="9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 x14ac:dyDescent="0.2">
      <c r="A161" s="33"/>
      <c r="B161" s="33"/>
      <c r="C161" s="33"/>
      <c r="D161" s="33"/>
      <c r="E161" s="123"/>
      <c r="F161" s="93"/>
      <c r="G161" s="93"/>
      <c r="H161" s="93"/>
      <c r="I161" s="123"/>
      <c r="J161" s="93"/>
      <c r="K161" s="93"/>
      <c r="L161" s="9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 x14ac:dyDescent="0.2">
      <c r="A162" s="33"/>
      <c r="B162" s="33"/>
      <c r="C162" s="33"/>
      <c r="D162" s="33"/>
      <c r="E162" s="123"/>
      <c r="F162" s="93"/>
      <c r="G162" s="93"/>
      <c r="H162" s="93"/>
      <c r="I162" s="123"/>
      <c r="J162" s="93"/>
      <c r="K162" s="93"/>
      <c r="L162" s="9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 x14ac:dyDescent="0.2">
      <c r="A163" s="33"/>
      <c r="B163" s="33"/>
      <c r="C163" s="33"/>
      <c r="D163" s="33"/>
      <c r="E163" s="123"/>
      <c r="F163" s="93"/>
      <c r="G163" s="93"/>
      <c r="H163" s="93"/>
      <c r="I163" s="123"/>
      <c r="J163" s="93"/>
      <c r="K163" s="93"/>
      <c r="L163" s="9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 x14ac:dyDescent="0.2">
      <c r="A164" s="33"/>
      <c r="B164" s="33"/>
      <c r="C164" s="33"/>
      <c r="D164" s="33"/>
      <c r="E164" s="123"/>
      <c r="F164" s="93"/>
      <c r="G164" s="93"/>
      <c r="H164" s="93"/>
      <c r="I164" s="123"/>
      <c r="J164" s="93"/>
      <c r="K164" s="93"/>
      <c r="L164" s="9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 x14ac:dyDescent="0.2">
      <c r="A165" s="33"/>
      <c r="B165" s="33"/>
      <c r="C165" s="33"/>
      <c r="D165" s="33"/>
      <c r="E165" s="123"/>
      <c r="F165" s="93"/>
      <c r="G165" s="93"/>
      <c r="H165" s="93"/>
      <c r="I165" s="123"/>
      <c r="J165" s="93"/>
      <c r="K165" s="93"/>
      <c r="L165" s="9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 x14ac:dyDescent="0.2">
      <c r="A166" s="33"/>
      <c r="B166" s="33"/>
      <c r="C166" s="33"/>
      <c r="D166" s="33"/>
      <c r="E166" s="123"/>
      <c r="F166" s="93"/>
      <c r="G166" s="93"/>
      <c r="H166" s="93"/>
      <c r="I166" s="123"/>
      <c r="J166" s="93"/>
      <c r="K166" s="93"/>
      <c r="L166" s="9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 x14ac:dyDescent="0.2">
      <c r="A167" s="33"/>
      <c r="B167" s="33"/>
      <c r="C167" s="33"/>
      <c r="D167" s="33"/>
      <c r="E167" s="123"/>
      <c r="F167" s="93"/>
      <c r="G167" s="93"/>
      <c r="H167" s="93"/>
      <c r="I167" s="123"/>
      <c r="J167" s="93"/>
      <c r="K167" s="93"/>
      <c r="L167" s="9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 x14ac:dyDescent="0.2">
      <c r="A168" s="33"/>
      <c r="B168" s="33"/>
      <c r="C168" s="33"/>
      <c r="D168" s="33"/>
      <c r="E168" s="123"/>
      <c r="F168" s="93"/>
      <c r="G168" s="93"/>
      <c r="H168" s="93"/>
      <c r="I168" s="123"/>
      <c r="J168" s="93"/>
      <c r="K168" s="93"/>
      <c r="L168" s="9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 x14ac:dyDescent="0.2">
      <c r="A169" s="33"/>
      <c r="B169" s="33"/>
      <c r="C169" s="33"/>
      <c r="D169" s="33"/>
      <c r="E169" s="123"/>
      <c r="F169" s="93"/>
      <c r="G169" s="93"/>
      <c r="H169" s="93"/>
      <c r="I169" s="123"/>
      <c r="J169" s="93"/>
      <c r="K169" s="93"/>
      <c r="L169" s="9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 x14ac:dyDescent="0.2">
      <c r="A170" s="33"/>
      <c r="B170" s="33"/>
      <c r="C170" s="33"/>
      <c r="D170" s="33"/>
      <c r="E170" s="123"/>
      <c r="F170" s="93"/>
      <c r="G170" s="93"/>
      <c r="H170" s="93"/>
      <c r="I170" s="123"/>
      <c r="J170" s="93"/>
      <c r="K170" s="93"/>
      <c r="L170" s="9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 x14ac:dyDescent="0.2">
      <c r="A171" s="33"/>
      <c r="B171" s="33"/>
      <c r="C171" s="33"/>
      <c r="D171" s="33"/>
      <c r="E171" s="123"/>
      <c r="F171" s="93"/>
      <c r="G171" s="93"/>
      <c r="H171" s="93"/>
      <c r="I171" s="123"/>
      <c r="J171" s="93"/>
      <c r="K171" s="93"/>
      <c r="L171" s="9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 x14ac:dyDescent="0.2">
      <c r="A172" s="33"/>
      <c r="B172" s="33"/>
      <c r="C172" s="33"/>
      <c r="D172" s="33"/>
      <c r="E172" s="123"/>
      <c r="F172" s="93"/>
      <c r="G172" s="93"/>
      <c r="H172" s="93"/>
      <c r="I172" s="123"/>
      <c r="J172" s="93"/>
      <c r="K172" s="93"/>
      <c r="L172" s="9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 x14ac:dyDescent="0.2">
      <c r="A173" s="33"/>
      <c r="B173" s="33"/>
      <c r="C173" s="33"/>
      <c r="D173" s="33"/>
      <c r="E173" s="123"/>
      <c r="F173" s="93"/>
      <c r="G173" s="93"/>
      <c r="H173" s="93"/>
      <c r="I173" s="123"/>
      <c r="J173" s="93"/>
      <c r="K173" s="93"/>
      <c r="L173" s="9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 x14ac:dyDescent="0.2">
      <c r="A174" s="33"/>
      <c r="B174" s="33"/>
      <c r="C174" s="33"/>
      <c r="D174" s="33"/>
      <c r="E174" s="123"/>
      <c r="F174" s="93"/>
      <c r="G174" s="93"/>
      <c r="H174" s="93"/>
      <c r="I174" s="123"/>
      <c r="J174" s="93"/>
      <c r="K174" s="93"/>
      <c r="L174" s="9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 x14ac:dyDescent="0.2">
      <c r="A175" s="33"/>
      <c r="B175" s="33"/>
      <c r="C175" s="33"/>
      <c r="D175" s="33"/>
      <c r="E175" s="123"/>
      <c r="F175" s="93"/>
      <c r="G175" s="93"/>
      <c r="H175" s="93"/>
      <c r="I175" s="123"/>
      <c r="J175" s="93"/>
      <c r="K175" s="93"/>
      <c r="L175" s="9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 x14ac:dyDescent="0.2">
      <c r="A176" s="33"/>
      <c r="B176" s="33"/>
      <c r="C176" s="33"/>
      <c r="D176" s="33"/>
      <c r="E176" s="123"/>
      <c r="F176" s="93"/>
      <c r="G176" s="93"/>
      <c r="H176" s="93"/>
      <c r="I176" s="123"/>
      <c r="J176" s="93"/>
      <c r="K176" s="93"/>
      <c r="L176" s="9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 x14ac:dyDescent="0.2">
      <c r="A177" s="33"/>
      <c r="B177" s="33"/>
      <c r="C177" s="33"/>
      <c r="D177" s="33"/>
      <c r="E177" s="123"/>
      <c r="F177" s="93"/>
      <c r="G177" s="93"/>
      <c r="H177" s="93"/>
      <c r="I177" s="123"/>
      <c r="J177" s="93"/>
      <c r="K177" s="93"/>
      <c r="L177" s="9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 x14ac:dyDescent="0.2">
      <c r="A178" s="33"/>
      <c r="B178" s="33"/>
      <c r="C178" s="33"/>
      <c r="D178" s="33"/>
      <c r="E178" s="123"/>
      <c r="F178" s="93"/>
      <c r="G178" s="93"/>
      <c r="H178" s="93"/>
      <c r="I178" s="123"/>
      <c r="J178" s="93"/>
      <c r="K178" s="93"/>
      <c r="L178" s="9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 x14ac:dyDescent="0.2">
      <c r="A179" s="33"/>
      <c r="B179" s="33"/>
      <c r="C179" s="33"/>
      <c r="D179" s="33"/>
      <c r="E179" s="123"/>
      <c r="F179" s="93"/>
      <c r="G179" s="93"/>
      <c r="H179" s="93"/>
      <c r="I179" s="123"/>
      <c r="J179" s="93"/>
      <c r="K179" s="93"/>
      <c r="L179" s="9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 x14ac:dyDescent="0.2">
      <c r="A180" s="33"/>
      <c r="B180" s="33"/>
      <c r="C180" s="33"/>
      <c r="D180" s="33"/>
      <c r="E180" s="123"/>
      <c r="F180" s="93"/>
      <c r="G180" s="93"/>
      <c r="H180" s="93"/>
      <c r="I180" s="123"/>
      <c r="J180" s="93"/>
      <c r="K180" s="93"/>
      <c r="L180" s="9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 x14ac:dyDescent="0.2">
      <c r="A181" s="33"/>
      <c r="B181" s="33"/>
      <c r="C181" s="33"/>
      <c r="D181" s="33"/>
      <c r="E181" s="123"/>
      <c r="F181" s="93"/>
      <c r="G181" s="93"/>
      <c r="H181" s="93"/>
      <c r="I181" s="123"/>
      <c r="J181" s="93"/>
      <c r="K181" s="93"/>
      <c r="L181" s="9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 x14ac:dyDescent="0.2">
      <c r="A182" s="33"/>
      <c r="B182" s="33"/>
      <c r="C182" s="33"/>
      <c r="D182" s="33"/>
      <c r="E182" s="123"/>
      <c r="F182" s="93"/>
      <c r="G182" s="93"/>
      <c r="H182" s="93"/>
      <c r="I182" s="123"/>
      <c r="J182" s="93"/>
      <c r="K182" s="93"/>
      <c r="L182" s="9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 x14ac:dyDescent="0.2">
      <c r="A183" s="33"/>
      <c r="B183" s="33"/>
      <c r="C183" s="33"/>
      <c r="D183" s="33"/>
      <c r="E183" s="123"/>
      <c r="F183" s="93"/>
      <c r="G183" s="93"/>
      <c r="H183" s="93"/>
      <c r="I183" s="123"/>
      <c r="J183" s="93"/>
      <c r="K183" s="93"/>
      <c r="L183" s="9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 x14ac:dyDescent="0.2">
      <c r="A184" s="33"/>
      <c r="B184" s="33"/>
      <c r="C184" s="33"/>
      <c r="D184" s="33"/>
      <c r="E184" s="123"/>
      <c r="F184" s="93"/>
      <c r="G184" s="93"/>
      <c r="H184" s="93"/>
      <c r="I184" s="123"/>
      <c r="J184" s="93"/>
      <c r="K184" s="93"/>
      <c r="L184" s="9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 x14ac:dyDescent="0.2">
      <c r="A185" s="33"/>
      <c r="B185" s="33"/>
      <c r="C185" s="33"/>
      <c r="D185" s="33"/>
      <c r="E185" s="123"/>
      <c r="F185" s="93"/>
      <c r="G185" s="93"/>
      <c r="H185" s="93"/>
      <c r="I185" s="123"/>
      <c r="J185" s="93"/>
      <c r="K185" s="93"/>
      <c r="L185" s="9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 x14ac:dyDescent="0.2">
      <c r="A186" s="33"/>
      <c r="B186" s="33"/>
      <c r="C186" s="33"/>
      <c r="D186" s="33"/>
      <c r="E186" s="123"/>
      <c r="F186" s="93"/>
      <c r="G186" s="93"/>
      <c r="H186" s="93"/>
      <c r="I186" s="123"/>
      <c r="J186" s="93"/>
      <c r="K186" s="93"/>
      <c r="L186" s="9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 x14ac:dyDescent="0.2">
      <c r="A187" s="33"/>
      <c r="B187" s="33"/>
      <c r="C187" s="33"/>
      <c r="D187" s="33"/>
      <c r="E187" s="123"/>
      <c r="F187" s="93"/>
      <c r="G187" s="93"/>
      <c r="H187" s="93"/>
      <c r="I187" s="123"/>
      <c r="J187" s="93"/>
      <c r="K187" s="93"/>
      <c r="L187" s="9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 x14ac:dyDescent="0.2">
      <c r="A188" s="33"/>
      <c r="B188" s="33"/>
      <c r="C188" s="33"/>
      <c r="D188" s="33"/>
      <c r="E188" s="123"/>
      <c r="F188" s="93"/>
      <c r="G188" s="93"/>
      <c r="H188" s="93"/>
      <c r="I188" s="123"/>
      <c r="J188" s="93"/>
      <c r="K188" s="93"/>
      <c r="L188" s="9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 x14ac:dyDescent="0.2">
      <c r="A189" s="33"/>
      <c r="B189" s="33"/>
      <c r="C189" s="33"/>
      <c r="D189" s="33"/>
      <c r="E189" s="123"/>
      <c r="F189" s="93"/>
      <c r="G189" s="93"/>
      <c r="H189" s="93"/>
      <c r="I189" s="123"/>
      <c r="J189" s="93"/>
      <c r="K189" s="93"/>
      <c r="L189" s="9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 x14ac:dyDescent="0.2">
      <c r="A190" s="33"/>
      <c r="B190" s="33"/>
      <c r="C190" s="33"/>
      <c r="D190" s="33"/>
      <c r="E190" s="123"/>
      <c r="F190" s="93"/>
      <c r="G190" s="93"/>
      <c r="H190" s="93"/>
      <c r="I190" s="123"/>
      <c r="J190" s="93"/>
      <c r="K190" s="93"/>
      <c r="L190" s="9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 x14ac:dyDescent="0.2">
      <c r="A191" s="33"/>
      <c r="B191" s="33"/>
      <c r="C191" s="33"/>
      <c r="D191" s="33"/>
      <c r="E191" s="123"/>
      <c r="F191" s="93"/>
      <c r="G191" s="93"/>
      <c r="H191" s="93"/>
      <c r="I191" s="123"/>
      <c r="J191" s="93"/>
      <c r="K191" s="93"/>
      <c r="L191" s="9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 x14ac:dyDescent="0.2">
      <c r="A192" s="33"/>
      <c r="B192" s="33"/>
      <c r="C192" s="33"/>
      <c r="D192" s="33"/>
      <c r="E192" s="123"/>
      <c r="F192" s="93"/>
      <c r="G192" s="93"/>
      <c r="H192" s="93"/>
      <c r="I192" s="123"/>
      <c r="J192" s="93"/>
      <c r="K192" s="93"/>
      <c r="L192" s="9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 x14ac:dyDescent="0.2">
      <c r="A193" s="33"/>
      <c r="B193" s="33"/>
      <c r="C193" s="33"/>
      <c r="D193" s="33"/>
      <c r="E193" s="123"/>
      <c r="F193" s="93"/>
      <c r="G193" s="93"/>
      <c r="H193" s="93"/>
      <c r="I193" s="123"/>
      <c r="J193" s="93"/>
      <c r="K193" s="93"/>
      <c r="L193" s="9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 x14ac:dyDescent="0.2">
      <c r="A194" s="33"/>
      <c r="B194" s="33"/>
      <c r="C194" s="33"/>
      <c r="D194" s="33"/>
      <c r="E194" s="123"/>
      <c r="F194" s="93"/>
      <c r="G194" s="93"/>
      <c r="H194" s="93"/>
      <c r="I194" s="123"/>
      <c r="J194" s="93"/>
      <c r="K194" s="93"/>
      <c r="L194" s="9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 x14ac:dyDescent="0.2">
      <c r="A195" s="33"/>
      <c r="B195" s="33"/>
      <c r="C195" s="33"/>
      <c r="D195" s="33"/>
      <c r="E195" s="123"/>
      <c r="F195" s="93"/>
      <c r="G195" s="93"/>
      <c r="H195" s="93"/>
      <c r="I195" s="123"/>
      <c r="J195" s="93"/>
      <c r="K195" s="93"/>
      <c r="L195" s="9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 x14ac:dyDescent="0.2">
      <c r="A196" s="33"/>
      <c r="B196" s="33"/>
      <c r="C196" s="33"/>
      <c r="D196" s="33"/>
      <c r="E196" s="123"/>
      <c r="F196" s="93"/>
      <c r="G196" s="93"/>
      <c r="H196" s="93"/>
      <c r="I196" s="123"/>
      <c r="J196" s="93"/>
      <c r="K196" s="93"/>
      <c r="L196" s="9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 x14ac:dyDescent="0.2">
      <c r="A197" s="33"/>
      <c r="B197" s="33"/>
      <c r="C197" s="33"/>
      <c r="D197" s="33"/>
      <c r="E197" s="123"/>
      <c r="F197" s="93"/>
      <c r="G197" s="93"/>
      <c r="H197" s="93"/>
      <c r="I197" s="123"/>
      <c r="J197" s="93"/>
      <c r="K197" s="93"/>
      <c r="L197" s="9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 x14ac:dyDescent="0.2">
      <c r="A198" s="33"/>
      <c r="B198" s="33"/>
      <c r="C198" s="33"/>
      <c r="D198" s="33"/>
      <c r="E198" s="123"/>
      <c r="F198" s="93"/>
      <c r="G198" s="93"/>
      <c r="H198" s="93"/>
      <c r="I198" s="123"/>
      <c r="J198" s="93"/>
      <c r="K198" s="93"/>
      <c r="L198" s="9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 x14ac:dyDescent="0.2">
      <c r="A199" s="33"/>
      <c r="B199" s="33"/>
      <c r="C199" s="33"/>
      <c r="D199" s="33"/>
      <c r="E199" s="123"/>
      <c r="F199" s="93"/>
      <c r="G199" s="93"/>
      <c r="H199" s="93"/>
      <c r="I199" s="123"/>
      <c r="J199" s="93"/>
      <c r="K199" s="93"/>
      <c r="L199" s="9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 x14ac:dyDescent="0.2">
      <c r="A200" s="33"/>
      <c r="B200" s="33"/>
      <c r="C200" s="33"/>
      <c r="D200" s="33"/>
      <c r="E200" s="123"/>
      <c r="F200" s="93"/>
      <c r="G200" s="93"/>
      <c r="H200" s="93"/>
      <c r="I200" s="123"/>
      <c r="J200" s="93"/>
      <c r="K200" s="93"/>
      <c r="L200" s="9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 x14ac:dyDescent="0.2">
      <c r="A201" s="33"/>
      <c r="B201" s="33"/>
      <c r="C201" s="33"/>
      <c r="D201" s="33"/>
      <c r="E201" s="123"/>
      <c r="F201" s="93"/>
      <c r="G201" s="93"/>
      <c r="H201" s="93"/>
      <c r="I201" s="123"/>
      <c r="J201" s="93"/>
      <c r="K201" s="93"/>
      <c r="L201" s="9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 x14ac:dyDescent="0.2">
      <c r="A202" s="33"/>
      <c r="B202" s="33"/>
      <c r="C202" s="33"/>
      <c r="D202" s="33"/>
      <c r="E202" s="123"/>
      <c r="F202" s="93"/>
      <c r="G202" s="93"/>
      <c r="H202" s="93"/>
      <c r="I202" s="123"/>
      <c r="J202" s="93"/>
      <c r="K202" s="93"/>
      <c r="L202" s="9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 x14ac:dyDescent="0.2">
      <c r="A203" s="33"/>
      <c r="B203" s="33"/>
      <c r="C203" s="33"/>
      <c r="D203" s="33"/>
      <c r="E203" s="123"/>
      <c r="F203" s="93"/>
      <c r="G203" s="93"/>
      <c r="H203" s="93"/>
      <c r="I203" s="123"/>
      <c r="J203" s="93"/>
      <c r="K203" s="93"/>
      <c r="L203" s="9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 x14ac:dyDescent="0.2">
      <c r="A204" s="33"/>
      <c r="B204" s="33"/>
      <c r="C204" s="33"/>
      <c r="D204" s="33"/>
      <c r="E204" s="123"/>
      <c r="F204" s="93"/>
      <c r="G204" s="93"/>
      <c r="H204" s="93"/>
      <c r="I204" s="123"/>
      <c r="J204" s="93"/>
      <c r="K204" s="93"/>
      <c r="L204" s="9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 x14ac:dyDescent="0.2">
      <c r="A205" s="33"/>
      <c r="B205" s="33"/>
      <c r="C205" s="33"/>
      <c r="D205" s="33"/>
      <c r="E205" s="123"/>
      <c r="F205" s="93"/>
      <c r="G205" s="93"/>
      <c r="H205" s="93"/>
      <c r="I205" s="123"/>
      <c r="J205" s="93"/>
      <c r="K205" s="93"/>
      <c r="L205" s="9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 x14ac:dyDescent="0.2">
      <c r="A206" s="33"/>
      <c r="B206" s="33"/>
      <c r="C206" s="33"/>
      <c r="D206" s="33"/>
      <c r="E206" s="123"/>
      <c r="F206" s="93"/>
      <c r="G206" s="93"/>
      <c r="H206" s="93"/>
      <c r="I206" s="123"/>
      <c r="J206" s="93"/>
      <c r="K206" s="93"/>
      <c r="L206" s="9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 x14ac:dyDescent="0.2">
      <c r="A207" s="33"/>
      <c r="B207" s="33"/>
      <c r="C207" s="33"/>
      <c r="D207" s="33"/>
      <c r="E207" s="123"/>
      <c r="F207" s="93"/>
      <c r="G207" s="93"/>
      <c r="H207" s="93"/>
      <c r="I207" s="123"/>
      <c r="J207" s="93"/>
      <c r="K207" s="93"/>
      <c r="L207" s="9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 x14ac:dyDescent="0.2">
      <c r="A208" s="33"/>
      <c r="B208" s="33"/>
      <c r="C208" s="33"/>
      <c r="D208" s="33"/>
      <c r="E208" s="123"/>
      <c r="F208" s="93"/>
      <c r="G208" s="93"/>
      <c r="H208" s="93"/>
      <c r="I208" s="123"/>
      <c r="J208" s="93"/>
      <c r="K208" s="93"/>
      <c r="L208" s="9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 x14ac:dyDescent="0.2">
      <c r="A209" s="33"/>
      <c r="B209" s="33"/>
      <c r="C209" s="33"/>
      <c r="D209" s="33"/>
      <c r="E209" s="123"/>
      <c r="F209" s="93"/>
      <c r="G209" s="93"/>
      <c r="H209" s="93"/>
      <c r="I209" s="123"/>
      <c r="J209" s="93"/>
      <c r="K209" s="93"/>
      <c r="L209" s="9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 x14ac:dyDescent="0.2">
      <c r="A210" s="33"/>
      <c r="B210" s="33"/>
      <c r="C210" s="33"/>
      <c r="D210" s="33"/>
      <c r="E210" s="123"/>
      <c r="F210" s="93"/>
      <c r="G210" s="93"/>
      <c r="H210" s="93"/>
      <c r="I210" s="123"/>
      <c r="J210" s="93"/>
      <c r="K210" s="93"/>
      <c r="L210" s="9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 x14ac:dyDescent="0.2">
      <c r="A211" s="33"/>
      <c r="B211" s="33"/>
      <c r="C211" s="33"/>
      <c r="D211" s="33"/>
      <c r="E211" s="123"/>
      <c r="F211" s="93"/>
      <c r="G211" s="93"/>
      <c r="H211" s="93"/>
      <c r="I211" s="123"/>
      <c r="J211" s="93"/>
      <c r="K211" s="93"/>
      <c r="L211" s="9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 x14ac:dyDescent="0.2">
      <c r="A212" s="33"/>
      <c r="B212" s="33"/>
      <c r="C212" s="33"/>
      <c r="D212" s="33"/>
      <c r="E212" s="123"/>
      <c r="F212" s="93"/>
      <c r="G212" s="93"/>
      <c r="H212" s="93"/>
      <c r="I212" s="123"/>
      <c r="J212" s="93"/>
      <c r="K212" s="93"/>
      <c r="L212" s="9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 x14ac:dyDescent="0.2">
      <c r="A213" s="33"/>
      <c r="B213" s="33"/>
      <c r="C213" s="33"/>
      <c r="D213" s="33"/>
      <c r="E213" s="123"/>
      <c r="F213" s="93"/>
      <c r="G213" s="93"/>
      <c r="H213" s="93"/>
      <c r="I213" s="123"/>
      <c r="J213" s="93"/>
      <c r="K213" s="93"/>
      <c r="L213" s="9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 x14ac:dyDescent="0.2">
      <c r="A214" s="33"/>
      <c r="B214" s="33"/>
      <c r="C214" s="33"/>
      <c r="D214" s="33"/>
      <c r="E214" s="123"/>
      <c r="F214" s="93"/>
      <c r="G214" s="93"/>
      <c r="H214" s="93"/>
      <c r="I214" s="123"/>
      <c r="J214" s="93"/>
      <c r="K214" s="93"/>
      <c r="L214" s="9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 x14ac:dyDescent="0.2">
      <c r="A215" s="33"/>
      <c r="B215" s="33"/>
      <c r="C215" s="33"/>
      <c r="D215" s="33"/>
      <c r="E215" s="123"/>
      <c r="F215" s="93"/>
      <c r="G215" s="93"/>
      <c r="H215" s="93"/>
      <c r="I215" s="123"/>
      <c r="J215" s="93"/>
      <c r="K215" s="93"/>
      <c r="L215" s="9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 x14ac:dyDescent="0.2">
      <c r="A216" s="33"/>
      <c r="B216" s="33"/>
      <c r="C216" s="33"/>
      <c r="D216" s="33"/>
      <c r="E216" s="123"/>
      <c r="F216" s="93"/>
      <c r="G216" s="93"/>
      <c r="H216" s="93"/>
      <c r="I216" s="123"/>
      <c r="J216" s="93"/>
      <c r="K216" s="93"/>
      <c r="L216" s="9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 x14ac:dyDescent="0.2">
      <c r="A217" s="33"/>
      <c r="B217" s="33"/>
      <c r="C217" s="33"/>
      <c r="D217" s="33"/>
      <c r="E217" s="123"/>
      <c r="F217" s="93"/>
      <c r="G217" s="93"/>
      <c r="H217" s="93"/>
      <c r="I217" s="123"/>
      <c r="J217" s="93"/>
      <c r="K217" s="93"/>
      <c r="L217" s="9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 x14ac:dyDescent="0.2">
      <c r="A218" s="33"/>
      <c r="B218" s="33"/>
      <c r="C218" s="33"/>
      <c r="D218" s="33"/>
      <c r="E218" s="123"/>
      <c r="F218" s="93"/>
      <c r="G218" s="93"/>
      <c r="H218" s="93"/>
      <c r="I218" s="123"/>
      <c r="J218" s="93"/>
      <c r="K218" s="93"/>
      <c r="L218" s="9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 x14ac:dyDescent="0.2">
      <c r="A219" s="33"/>
      <c r="B219" s="33"/>
      <c r="C219" s="33"/>
      <c r="D219" s="33"/>
      <c r="E219" s="123"/>
      <c r="F219" s="93"/>
      <c r="G219" s="93"/>
      <c r="H219" s="93"/>
      <c r="I219" s="123"/>
      <c r="J219" s="93"/>
      <c r="K219" s="93"/>
      <c r="L219" s="9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 x14ac:dyDescent="0.2">
      <c r="A220" s="33"/>
      <c r="B220" s="33"/>
      <c r="C220" s="33"/>
      <c r="D220" s="33"/>
      <c r="E220" s="123"/>
      <c r="F220" s="93"/>
      <c r="G220" s="93"/>
      <c r="H220" s="93"/>
      <c r="I220" s="123"/>
      <c r="J220" s="93"/>
      <c r="K220" s="93"/>
      <c r="L220" s="9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 x14ac:dyDescent="0.2">
      <c r="A221" s="33"/>
      <c r="B221" s="33"/>
      <c r="C221" s="33"/>
      <c r="D221" s="33"/>
      <c r="E221" s="123"/>
      <c r="F221" s="93"/>
      <c r="G221" s="93"/>
      <c r="H221" s="93"/>
      <c r="I221" s="123"/>
      <c r="J221" s="93"/>
      <c r="K221" s="93"/>
      <c r="L221" s="9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 x14ac:dyDescent="0.2">
      <c r="A222" s="33"/>
      <c r="B222" s="33"/>
      <c r="C222" s="33"/>
      <c r="D222" s="33"/>
      <c r="E222" s="123"/>
      <c r="F222" s="93"/>
      <c r="G222" s="93"/>
      <c r="H222" s="93"/>
      <c r="I222" s="123"/>
      <c r="J222" s="93"/>
      <c r="K222" s="93"/>
      <c r="L222" s="9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 x14ac:dyDescent="0.2">
      <c r="A223" s="33"/>
      <c r="B223" s="33"/>
      <c r="C223" s="33"/>
      <c r="D223" s="33"/>
      <c r="E223" s="123"/>
      <c r="F223" s="93"/>
      <c r="G223" s="93"/>
      <c r="H223" s="93"/>
      <c r="I223" s="123"/>
      <c r="J223" s="93"/>
      <c r="K223" s="93"/>
      <c r="L223" s="9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 x14ac:dyDescent="0.2">
      <c r="A224" s="33"/>
      <c r="B224" s="33"/>
      <c r="C224" s="33"/>
      <c r="D224" s="33"/>
      <c r="E224" s="123"/>
      <c r="F224" s="93"/>
      <c r="G224" s="93"/>
      <c r="H224" s="93"/>
      <c r="I224" s="123"/>
      <c r="J224" s="93"/>
      <c r="K224" s="93"/>
      <c r="L224" s="9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 x14ac:dyDescent="0.2">
      <c r="A225" s="33"/>
      <c r="B225" s="33"/>
      <c r="C225" s="33"/>
      <c r="D225" s="33"/>
      <c r="E225" s="123"/>
      <c r="F225" s="93"/>
      <c r="G225" s="93"/>
      <c r="H225" s="93"/>
      <c r="I225" s="123"/>
      <c r="J225" s="93"/>
      <c r="K225" s="93"/>
      <c r="L225" s="9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 x14ac:dyDescent="0.2">
      <c r="A226" s="33"/>
      <c r="B226" s="33"/>
      <c r="C226" s="33"/>
      <c r="D226" s="33"/>
      <c r="E226" s="123"/>
      <c r="F226" s="93"/>
      <c r="G226" s="93"/>
      <c r="H226" s="93"/>
      <c r="I226" s="123"/>
      <c r="J226" s="93"/>
      <c r="K226" s="93"/>
      <c r="L226" s="9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 x14ac:dyDescent="0.2">
      <c r="A227" s="33"/>
      <c r="B227" s="33"/>
      <c r="C227" s="33"/>
      <c r="D227" s="33"/>
      <c r="E227" s="123"/>
      <c r="F227" s="93"/>
      <c r="G227" s="93"/>
      <c r="H227" s="93"/>
      <c r="I227" s="123"/>
      <c r="J227" s="93"/>
      <c r="K227" s="93"/>
      <c r="L227" s="9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 x14ac:dyDescent="0.2">
      <c r="A228" s="33"/>
      <c r="B228" s="33"/>
      <c r="C228" s="33"/>
      <c r="D228" s="33"/>
      <c r="E228" s="123"/>
      <c r="F228" s="93"/>
      <c r="G228" s="93"/>
      <c r="H228" s="93"/>
      <c r="I228" s="123"/>
      <c r="J228" s="93"/>
      <c r="K228" s="93"/>
      <c r="L228" s="9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 x14ac:dyDescent="0.2">
      <c r="A229" s="33"/>
      <c r="B229" s="33"/>
      <c r="C229" s="33"/>
      <c r="D229" s="33"/>
      <c r="E229" s="123"/>
      <c r="F229" s="93"/>
      <c r="G229" s="93"/>
      <c r="H229" s="93"/>
      <c r="I229" s="123"/>
      <c r="J229" s="93"/>
      <c r="K229" s="93"/>
      <c r="L229" s="9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 x14ac:dyDescent="0.2">
      <c r="A230" s="33"/>
      <c r="B230" s="33"/>
      <c r="C230" s="33"/>
      <c r="D230" s="33"/>
      <c r="E230" s="123"/>
      <c r="F230" s="93"/>
      <c r="G230" s="93"/>
      <c r="H230" s="93"/>
      <c r="I230" s="123"/>
      <c r="J230" s="93"/>
      <c r="K230" s="93"/>
      <c r="L230" s="9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 x14ac:dyDescent="0.2">
      <c r="A231" s="33"/>
      <c r="B231" s="33"/>
      <c r="C231" s="33"/>
      <c r="D231" s="33"/>
      <c r="E231" s="123"/>
      <c r="F231" s="93"/>
      <c r="G231" s="93"/>
      <c r="H231" s="93"/>
      <c r="I231" s="123"/>
      <c r="J231" s="93"/>
      <c r="K231" s="93"/>
      <c r="L231" s="9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 x14ac:dyDescent="0.2">
      <c r="A232" s="33"/>
      <c r="B232" s="33"/>
      <c r="C232" s="33"/>
      <c r="D232" s="33"/>
      <c r="E232" s="123"/>
      <c r="F232" s="93"/>
      <c r="G232" s="93"/>
      <c r="H232" s="93"/>
      <c r="I232" s="123"/>
      <c r="J232" s="93"/>
      <c r="K232" s="93"/>
      <c r="L232" s="9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 x14ac:dyDescent="0.2">
      <c r="A233" s="33"/>
      <c r="B233" s="33"/>
      <c r="C233" s="33"/>
      <c r="D233" s="33"/>
      <c r="E233" s="123"/>
      <c r="F233" s="93"/>
      <c r="G233" s="93"/>
      <c r="H233" s="93"/>
      <c r="I233" s="123"/>
      <c r="J233" s="93"/>
      <c r="K233" s="93"/>
      <c r="L233" s="9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 x14ac:dyDescent="0.2">
      <c r="A234" s="33"/>
      <c r="B234" s="33"/>
      <c r="C234" s="33"/>
      <c r="D234" s="33"/>
      <c r="E234" s="123"/>
      <c r="F234" s="93"/>
      <c r="G234" s="93"/>
      <c r="H234" s="93"/>
      <c r="I234" s="123"/>
      <c r="J234" s="93"/>
      <c r="K234" s="93"/>
      <c r="L234" s="9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 x14ac:dyDescent="0.2">
      <c r="A235" s="33"/>
      <c r="B235" s="33"/>
      <c r="C235" s="33"/>
      <c r="D235" s="33"/>
      <c r="E235" s="123"/>
      <c r="F235" s="93"/>
      <c r="G235" s="93"/>
      <c r="H235" s="93"/>
      <c r="I235" s="123"/>
      <c r="J235" s="93"/>
      <c r="K235" s="93"/>
      <c r="L235" s="9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 x14ac:dyDescent="0.2">
      <c r="A236" s="33"/>
      <c r="B236" s="33"/>
      <c r="C236" s="33"/>
      <c r="D236" s="33"/>
      <c r="E236" s="123"/>
      <c r="F236" s="93"/>
      <c r="G236" s="93"/>
      <c r="H236" s="93"/>
      <c r="I236" s="123"/>
      <c r="J236" s="93"/>
      <c r="K236" s="93"/>
      <c r="L236" s="9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 x14ac:dyDescent="0.2">
      <c r="A237" s="33"/>
      <c r="B237" s="33"/>
      <c r="C237" s="33"/>
      <c r="D237" s="33"/>
      <c r="E237" s="123"/>
      <c r="F237" s="93"/>
      <c r="G237" s="93"/>
      <c r="H237" s="93"/>
      <c r="I237" s="123"/>
      <c r="J237" s="93"/>
      <c r="K237" s="93"/>
      <c r="L237" s="9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 x14ac:dyDescent="0.2">
      <c r="A238" s="33"/>
      <c r="B238" s="33"/>
      <c r="C238" s="33"/>
      <c r="D238" s="33"/>
      <c r="E238" s="123"/>
      <c r="F238" s="93"/>
      <c r="G238" s="93"/>
      <c r="H238" s="93"/>
      <c r="I238" s="123"/>
      <c r="J238" s="93"/>
      <c r="K238" s="93"/>
      <c r="L238" s="9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 x14ac:dyDescent="0.2">
      <c r="A239" s="33"/>
      <c r="B239" s="33"/>
      <c r="C239" s="33"/>
      <c r="D239" s="33"/>
      <c r="E239" s="123"/>
      <c r="F239" s="93"/>
      <c r="G239" s="93"/>
      <c r="H239" s="93"/>
      <c r="I239" s="123"/>
      <c r="J239" s="93"/>
      <c r="K239" s="93"/>
      <c r="L239" s="9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 x14ac:dyDescent="0.2">
      <c r="A240" s="33"/>
      <c r="B240" s="33"/>
      <c r="C240" s="33"/>
      <c r="D240" s="33"/>
      <c r="E240" s="123"/>
      <c r="F240" s="93"/>
      <c r="G240" s="93"/>
      <c r="H240" s="93"/>
      <c r="I240" s="123"/>
      <c r="J240" s="93"/>
      <c r="K240" s="93"/>
      <c r="L240" s="9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 x14ac:dyDescent="0.2">
      <c r="A241" s="33"/>
      <c r="B241" s="33"/>
      <c r="C241" s="33"/>
      <c r="D241" s="33"/>
      <c r="E241" s="123"/>
      <c r="F241" s="93"/>
      <c r="G241" s="93"/>
      <c r="H241" s="93"/>
      <c r="I241" s="123"/>
      <c r="J241" s="93"/>
      <c r="K241" s="93"/>
      <c r="L241" s="9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 x14ac:dyDescent="0.2">
      <c r="A242" s="33"/>
      <c r="B242" s="33"/>
      <c r="C242" s="33"/>
      <c r="D242" s="33"/>
      <c r="E242" s="123"/>
      <c r="F242" s="93"/>
      <c r="G242" s="93"/>
      <c r="H242" s="93"/>
      <c r="I242" s="123"/>
      <c r="J242" s="93"/>
      <c r="K242" s="93"/>
      <c r="L242" s="9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 x14ac:dyDescent="0.2">
      <c r="A243" s="33"/>
      <c r="B243" s="33"/>
      <c r="C243" s="33"/>
      <c r="D243" s="33"/>
      <c r="E243" s="123"/>
      <c r="F243" s="93"/>
      <c r="G243" s="93"/>
      <c r="H243" s="93"/>
      <c r="I243" s="123"/>
      <c r="J243" s="93"/>
      <c r="K243" s="93"/>
      <c r="L243" s="9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 x14ac:dyDescent="0.2">
      <c r="A244" s="33"/>
      <c r="B244" s="33"/>
      <c r="C244" s="33"/>
      <c r="D244" s="33"/>
      <c r="E244" s="123"/>
      <c r="F244" s="93"/>
      <c r="G244" s="93"/>
      <c r="H244" s="93"/>
      <c r="I244" s="123"/>
      <c r="J244" s="93"/>
      <c r="K244" s="93"/>
      <c r="L244" s="9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 x14ac:dyDescent="0.2">
      <c r="A245" s="33"/>
      <c r="B245" s="33"/>
      <c r="C245" s="33"/>
      <c r="D245" s="33"/>
      <c r="E245" s="123"/>
      <c r="F245" s="93"/>
      <c r="G245" s="93"/>
      <c r="H245" s="93"/>
      <c r="I245" s="123"/>
      <c r="J245" s="93"/>
      <c r="K245" s="93"/>
      <c r="L245" s="9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 x14ac:dyDescent="0.2">
      <c r="A246" s="33"/>
      <c r="B246" s="33"/>
      <c r="C246" s="33"/>
      <c r="D246" s="33"/>
      <c r="E246" s="123"/>
      <c r="F246" s="93"/>
      <c r="G246" s="93"/>
      <c r="H246" s="93"/>
      <c r="I246" s="123"/>
      <c r="J246" s="93"/>
      <c r="K246" s="93"/>
      <c r="L246" s="9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 x14ac:dyDescent="0.2">
      <c r="A247" s="33"/>
      <c r="B247" s="33"/>
      <c r="C247" s="33"/>
      <c r="D247" s="33"/>
      <c r="E247" s="123"/>
      <c r="F247" s="93"/>
      <c r="G247" s="93"/>
      <c r="H247" s="93"/>
      <c r="I247" s="123"/>
      <c r="J247" s="93"/>
      <c r="K247" s="93"/>
      <c r="L247" s="9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 x14ac:dyDescent="0.2">
      <c r="A248" s="33"/>
      <c r="B248" s="33"/>
      <c r="C248" s="33"/>
      <c r="D248" s="33"/>
      <c r="E248" s="123"/>
      <c r="F248" s="93"/>
      <c r="G248" s="93"/>
      <c r="H248" s="93"/>
      <c r="I248" s="123"/>
      <c r="J248" s="93"/>
      <c r="K248" s="93"/>
      <c r="L248" s="9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 x14ac:dyDescent="0.2">
      <c r="A249" s="33"/>
      <c r="B249" s="33"/>
      <c r="C249" s="33"/>
      <c r="D249" s="33"/>
      <c r="E249" s="123"/>
      <c r="F249" s="93"/>
      <c r="G249" s="93"/>
      <c r="H249" s="93"/>
      <c r="I249" s="123"/>
      <c r="J249" s="93"/>
      <c r="K249" s="93"/>
      <c r="L249" s="9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 x14ac:dyDescent="0.2">
      <c r="A250" s="33"/>
      <c r="B250" s="33"/>
      <c r="C250" s="33"/>
      <c r="D250" s="33"/>
      <c r="E250" s="123"/>
      <c r="F250" s="93"/>
      <c r="G250" s="93"/>
      <c r="H250" s="93"/>
      <c r="I250" s="123"/>
      <c r="J250" s="93"/>
      <c r="K250" s="93"/>
      <c r="L250" s="9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 x14ac:dyDescent="0.2">
      <c r="A251" s="33"/>
      <c r="B251" s="33"/>
      <c r="C251" s="33"/>
      <c r="D251" s="33"/>
      <c r="E251" s="123"/>
      <c r="F251" s="93"/>
      <c r="G251" s="93"/>
      <c r="H251" s="93"/>
      <c r="I251" s="123"/>
      <c r="J251" s="93"/>
      <c r="K251" s="93"/>
      <c r="L251" s="9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 x14ac:dyDescent="0.2">
      <c r="A252" s="33"/>
      <c r="B252" s="33"/>
      <c r="C252" s="33"/>
      <c r="D252" s="33"/>
      <c r="E252" s="123"/>
      <c r="F252" s="93"/>
      <c r="G252" s="93"/>
      <c r="H252" s="93"/>
      <c r="I252" s="123"/>
      <c r="J252" s="93"/>
      <c r="K252" s="93"/>
      <c r="L252" s="9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 x14ac:dyDescent="0.2">
      <c r="A253" s="33"/>
      <c r="B253" s="33"/>
      <c r="C253" s="33"/>
      <c r="D253" s="33"/>
      <c r="E253" s="123"/>
      <c r="F253" s="93"/>
      <c r="G253" s="93"/>
      <c r="H253" s="93"/>
      <c r="I253" s="123"/>
      <c r="J253" s="93"/>
      <c r="K253" s="93"/>
      <c r="L253" s="9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 x14ac:dyDescent="0.2">
      <c r="A254" s="33"/>
      <c r="B254" s="33"/>
      <c r="C254" s="33"/>
      <c r="D254" s="33"/>
      <c r="E254" s="123"/>
      <c r="F254" s="93"/>
      <c r="G254" s="93"/>
      <c r="H254" s="93"/>
      <c r="I254" s="123"/>
      <c r="J254" s="93"/>
      <c r="K254" s="93"/>
      <c r="L254" s="9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 x14ac:dyDescent="0.2">
      <c r="A255" s="33"/>
      <c r="B255" s="33"/>
      <c r="C255" s="33"/>
      <c r="D255" s="33"/>
      <c r="E255" s="123"/>
      <c r="F255" s="93"/>
      <c r="G255" s="93"/>
      <c r="H255" s="93"/>
      <c r="I255" s="123"/>
      <c r="J255" s="93"/>
      <c r="K255" s="93"/>
      <c r="L255" s="9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 x14ac:dyDescent="0.2">
      <c r="A256" s="33"/>
      <c r="B256" s="33"/>
      <c r="C256" s="33"/>
      <c r="D256" s="33"/>
      <c r="E256" s="123"/>
      <c r="F256" s="93"/>
      <c r="G256" s="93"/>
      <c r="H256" s="93"/>
      <c r="I256" s="123"/>
      <c r="J256" s="93"/>
      <c r="K256" s="93"/>
      <c r="L256" s="9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 x14ac:dyDescent="0.2">
      <c r="A257" s="33"/>
      <c r="B257" s="33"/>
      <c r="C257" s="33"/>
      <c r="D257" s="33"/>
      <c r="E257" s="123"/>
      <c r="F257" s="93"/>
      <c r="G257" s="93"/>
      <c r="H257" s="93"/>
      <c r="I257" s="123"/>
      <c r="J257" s="93"/>
      <c r="K257" s="93"/>
      <c r="L257" s="9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 x14ac:dyDescent="0.2">
      <c r="A258" s="33"/>
      <c r="B258" s="33"/>
      <c r="C258" s="33"/>
      <c r="D258" s="33"/>
      <c r="E258" s="123"/>
      <c r="F258" s="93"/>
      <c r="G258" s="93"/>
      <c r="H258" s="93"/>
      <c r="I258" s="123"/>
      <c r="J258" s="93"/>
      <c r="K258" s="93"/>
      <c r="L258" s="9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 x14ac:dyDescent="0.2">
      <c r="A259" s="33"/>
      <c r="B259" s="33"/>
      <c r="C259" s="33"/>
      <c r="D259" s="33"/>
      <c r="E259" s="123"/>
      <c r="F259" s="93"/>
      <c r="G259" s="93"/>
      <c r="H259" s="93"/>
      <c r="I259" s="12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 x14ac:dyDescent="0.2">
      <c r="A260" s="33"/>
      <c r="B260" s="33"/>
      <c r="C260" s="33"/>
      <c r="D260" s="33"/>
      <c r="E260" s="123"/>
      <c r="F260" s="93"/>
      <c r="G260" s="93"/>
      <c r="H260" s="93"/>
      <c r="I260" s="123"/>
      <c r="J260" s="93"/>
      <c r="K260" s="93"/>
      <c r="L260" s="9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 x14ac:dyDescent="0.2">
      <c r="A261" s="33"/>
      <c r="B261" s="33"/>
      <c r="C261" s="33"/>
      <c r="D261" s="33"/>
      <c r="E261" s="123"/>
      <c r="F261" s="93"/>
      <c r="G261" s="93"/>
      <c r="H261" s="93"/>
      <c r="I261" s="123"/>
      <c r="J261" s="93"/>
      <c r="K261" s="93"/>
      <c r="L261" s="9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 x14ac:dyDescent="0.2">
      <c r="A262" s="33"/>
      <c r="B262" s="33"/>
      <c r="C262" s="33"/>
      <c r="D262" s="33"/>
      <c r="E262" s="123"/>
      <c r="F262" s="93"/>
      <c r="G262" s="93"/>
      <c r="H262" s="93"/>
      <c r="I262" s="123"/>
      <c r="J262" s="93"/>
      <c r="K262" s="93"/>
      <c r="L262" s="9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 x14ac:dyDescent="0.2">
      <c r="A263" s="33"/>
      <c r="B263" s="33"/>
      <c r="C263" s="33"/>
      <c r="D263" s="33"/>
      <c r="E263" s="123"/>
      <c r="F263" s="93"/>
      <c r="G263" s="93"/>
      <c r="H263" s="93"/>
      <c r="I263" s="123"/>
      <c r="J263" s="93"/>
      <c r="K263" s="93"/>
      <c r="L263" s="9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 x14ac:dyDescent="0.2">
      <c r="A264" s="33"/>
      <c r="B264" s="33"/>
      <c r="C264" s="33"/>
      <c r="D264" s="33"/>
      <c r="E264" s="123"/>
      <c r="F264" s="93"/>
      <c r="G264" s="93"/>
      <c r="H264" s="93"/>
      <c r="I264" s="123"/>
      <c r="J264" s="93"/>
      <c r="K264" s="93"/>
      <c r="L264" s="9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 x14ac:dyDescent="0.2">
      <c r="A265" s="33"/>
      <c r="B265" s="33"/>
      <c r="C265" s="33"/>
      <c r="D265" s="33"/>
      <c r="E265" s="123"/>
      <c r="F265" s="93"/>
      <c r="G265" s="93"/>
      <c r="H265" s="93"/>
      <c r="I265" s="123"/>
      <c r="J265" s="93"/>
      <c r="K265" s="93"/>
      <c r="L265" s="9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 x14ac:dyDescent="0.2">
      <c r="A266" s="33"/>
      <c r="B266" s="33"/>
      <c r="C266" s="33"/>
      <c r="D266" s="33"/>
      <c r="E266" s="123"/>
      <c r="F266" s="93"/>
      <c r="G266" s="93"/>
      <c r="H266" s="93"/>
      <c r="I266" s="12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 x14ac:dyDescent="0.2">
      <c r="A267" s="33"/>
      <c r="B267" s="33"/>
      <c r="C267" s="33"/>
      <c r="D267" s="33"/>
      <c r="E267" s="123"/>
      <c r="F267" s="93"/>
      <c r="G267" s="93"/>
      <c r="H267" s="93"/>
      <c r="I267" s="123"/>
      <c r="J267" s="93"/>
      <c r="K267" s="93"/>
      <c r="L267" s="9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 x14ac:dyDescent="0.2">
      <c r="A268" s="33"/>
      <c r="B268" s="33"/>
      <c r="C268" s="33"/>
      <c r="D268" s="33"/>
      <c r="E268" s="123"/>
      <c r="F268" s="93"/>
      <c r="G268" s="93"/>
      <c r="H268" s="93"/>
      <c r="I268" s="123"/>
      <c r="J268" s="93"/>
      <c r="K268" s="93"/>
      <c r="L268" s="9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 x14ac:dyDescent="0.2">
      <c r="A269" s="33"/>
      <c r="B269" s="33"/>
      <c r="C269" s="33"/>
      <c r="D269" s="33"/>
      <c r="E269" s="123"/>
      <c r="F269" s="93"/>
      <c r="G269" s="93"/>
      <c r="H269" s="93"/>
      <c r="I269" s="123"/>
      <c r="J269" s="93"/>
      <c r="K269" s="93"/>
      <c r="L269" s="9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 x14ac:dyDescent="0.2">
      <c r="A270" s="33"/>
      <c r="B270" s="33"/>
      <c r="C270" s="33"/>
      <c r="D270" s="33"/>
      <c r="E270" s="123"/>
      <c r="F270" s="93"/>
      <c r="G270" s="93"/>
      <c r="H270" s="93"/>
      <c r="I270" s="123"/>
      <c r="J270" s="93"/>
      <c r="K270" s="93"/>
      <c r="L270" s="9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 x14ac:dyDescent="0.2">
      <c r="A271" s="33"/>
      <c r="B271" s="33"/>
      <c r="C271" s="33"/>
      <c r="D271" s="33"/>
      <c r="E271" s="123"/>
      <c r="F271" s="93"/>
      <c r="G271" s="93"/>
      <c r="H271" s="93"/>
      <c r="I271" s="123"/>
      <c r="J271" s="93"/>
      <c r="K271" s="93"/>
      <c r="L271" s="9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 x14ac:dyDescent="0.2">
      <c r="A272" s="33"/>
      <c r="B272" s="33"/>
      <c r="C272" s="33"/>
      <c r="D272" s="33"/>
      <c r="E272" s="123"/>
      <c r="F272" s="93"/>
      <c r="G272" s="93"/>
      <c r="H272" s="93"/>
      <c r="I272" s="123"/>
      <c r="J272" s="93"/>
      <c r="K272" s="93"/>
      <c r="L272" s="9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 x14ac:dyDescent="0.2">
      <c r="A273" s="33"/>
      <c r="B273" s="33"/>
      <c r="C273" s="33"/>
      <c r="D273" s="33"/>
      <c r="E273" s="123"/>
      <c r="F273" s="93"/>
      <c r="G273" s="93"/>
      <c r="H273" s="93"/>
      <c r="I273" s="123"/>
      <c r="J273" s="93"/>
      <c r="K273" s="93"/>
      <c r="L273" s="9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 x14ac:dyDescent="0.2">
      <c r="A274" s="33"/>
      <c r="B274" s="33"/>
      <c r="C274" s="33"/>
      <c r="D274" s="33"/>
      <c r="E274" s="123"/>
      <c r="F274" s="93"/>
      <c r="G274" s="93"/>
      <c r="H274" s="93"/>
      <c r="I274" s="123"/>
      <c r="J274" s="93"/>
      <c r="K274" s="93"/>
      <c r="L274" s="9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 x14ac:dyDescent="0.2">
      <c r="A275" s="33"/>
      <c r="B275" s="33"/>
      <c r="C275" s="33"/>
      <c r="D275" s="33"/>
      <c r="E275" s="123"/>
      <c r="F275" s="93"/>
      <c r="G275" s="93"/>
      <c r="H275" s="93"/>
      <c r="I275" s="123"/>
      <c r="J275" s="93"/>
      <c r="K275" s="93"/>
      <c r="L275" s="9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 x14ac:dyDescent="0.2">
      <c r="A276" s="33"/>
      <c r="B276" s="33"/>
      <c r="C276" s="33"/>
      <c r="D276" s="33"/>
      <c r="E276" s="123"/>
      <c r="F276" s="93"/>
      <c r="G276" s="93"/>
      <c r="H276" s="93"/>
      <c r="I276" s="123"/>
      <c r="J276" s="93"/>
      <c r="K276" s="93"/>
      <c r="L276" s="9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 x14ac:dyDescent="0.2">
      <c r="A277" s="33"/>
      <c r="B277" s="33"/>
      <c r="C277" s="33"/>
      <c r="D277" s="33"/>
      <c r="E277" s="123"/>
      <c r="F277" s="93"/>
      <c r="G277" s="93"/>
      <c r="H277" s="93"/>
      <c r="I277" s="123"/>
      <c r="J277" s="93"/>
      <c r="K277" s="93"/>
      <c r="L277" s="9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 x14ac:dyDescent="0.2">
      <c r="A278" s="33"/>
      <c r="B278" s="33"/>
      <c r="C278" s="33"/>
      <c r="D278" s="33"/>
      <c r="E278" s="123"/>
      <c r="F278" s="93"/>
      <c r="G278" s="93"/>
      <c r="H278" s="93"/>
      <c r="I278" s="123"/>
      <c r="J278" s="93"/>
      <c r="K278" s="93"/>
      <c r="L278" s="9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 x14ac:dyDescent="0.2">
      <c r="A279" s="33"/>
      <c r="B279" s="33"/>
      <c r="C279" s="33"/>
      <c r="D279" s="33"/>
      <c r="E279" s="123"/>
      <c r="F279" s="93"/>
      <c r="G279" s="93"/>
      <c r="H279" s="93"/>
      <c r="I279" s="123"/>
      <c r="J279" s="93"/>
      <c r="K279" s="93"/>
      <c r="L279" s="9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 x14ac:dyDescent="0.2">
      <c r="A280" s="33"/>
      <c r="B280" s="33"/>
      <c r="C280" s="33"/>
      <c r="D280" s="33"/>
      <c r="E280" s="123"/>
      <c r="F280" s="93"/>
      <c r="G280" s="93"/>
      <c r="H280" s="93"/>
      <c r="I280" s="12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 x14ac:dyDescent="0.2">
      <c r="A281" s="33"/>
      <c r="B281" s="33"/>
      <c r="C281" s="33"/>
      <c r="D281" s="33"/>
      <c r="E281" s="123"/>
      <c r="F281" s="93"/>
      <c r="G281" s="93"/>
      <c r="H281" s="93"/>
      <c r="I281" s="123"/>
      <c r="J281" s="93"/>
      <c r="K281" s="93"/>
      <c r="L281" s="9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 x14ac:dyDescent="0.2">
      <c r="A282" s="33"/>
      <c r="B282" s="33"/>
      <c r="C282" s="33"/>
      <c r="D282" s="33"/>
      <c r="E282" s="123"/>
      <c r="F282" s="93"/>
      <c r="G282" s="93"/>
      <c r="H282" s="93"/>
      <c r="I282" s="123"/>
      <c r="J282" s="93"/>
      <c r="K282" s="93"/>
      <c r="L282" s="9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 x14ac:dyDescent="0.2">
      <c r="A283" s="33"/>
      <c r="B283" s="33"/>
      <c r="C283" s="33"/>
      <c r="D283" s="33"/>
      <c r="E283" s="123"/>
      <c r="F283" s="93"/>
      <c r="G283" s="93"/>
      <c r="H283" s="93"/>
      <c r="I283" s="123"/>
      <c r="J283" s="93"/>
      <c r="K283" s="93"/>
      <c r="L283" s="9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 x14ac:dyDescent="0.2">
      <c r="A284" s="33"/>
      <c r="B284" s="33"/>
      <c r="C284" s="33"/>
      <c r="D284" s="33"/>
      <c r="E284" s="123"/>
      <c r="F284" s="93"/>
      <c r="G284" s="93"/>
      <c r="H284" s="93"/>
      <c r="I284" s="123"/>
      <c r="J284" s="93"/>
      <c r="K284" s="93"/>
      <c r="L284" s="9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">
      <c r="G285" s="108"/>
    </row>
    <row r="286" spans="1:26" ht="15.75" customHeight="1" x14ac:dyDescent="0.2">
      <c r="G286" s="108"/>
    </row>
    <row r="287" spans="1:26" ht="15.75" customHeight="1" x14ac:dyDescent="0.2">
      <c r="G287" s="108"/>
    </row>
    <row r="288" spans="1:26" ht="15.75" customHeight="1" x14ac:dyDescent="0.2">
      <c r="G288" s="108"/>
    </row>
    <row r="289" spans="7:7" ht="15.75" customHeight="1" x14ac:dyDescent="0.2">
      <c r="G289" s="108"/>
    </row>
    <row r="290" spans="7:7" ht="15.75" customHeight="1" x14ac:dyDescent="0.2">
      <c r="G290" s="108"/>
    </row>
    <row r="291" spans="7:7" ht="15.75" customHeight="1" x14ac:dyDescent="0.2">
      <c r="G291" s="108"/>
    </row>
    <row r="292" spans="7:7" ht="15.75" customHeight="1" x14ac:dyDescent="0.2">
      <c r="G292" s="108"/>
    </row>
    <row r="293" spans="7:7" ht="15.75" customHeight="1" x14ac:dyDescent="0.2">
      <c r="G293" s="108"/>
    </row>
    <row r="294" spans="7:7" ht="15.75" customHeight="1" x14ac:dyDescent="0.2">
      <c r="G294" s="108"/>
    </row>
    <row r="295" spans="7:7" ht="15.75" customHeight="1" x14ac:dyDescent="0.2">
      <c r="G295" s="108"/>
    </row>
    <row r="296" spans="7:7" ht="15.75" customHeight="1" x14ac:dyDescent="0.2">
      <c r="G296" s="108"/>
    </row>
    <row r="297" spans="7:7" ht="15.75" customHeight="1" x14ac:dyDescent="0.2">
      <c r="G297" s="108"/>
    </row>
    <row r="298" spans="7:7" ht="15.75" customHeight="1" x14ac:dyDescent="0.2">
      <c r="G298" s="108"/>
    </row>
    <row r="299" spans="7:7" ht="15.75" customHeight="1" x14ac:dyDescent="0.2">
      <c r="G299" s="108"/>
    </row>
    <row r="300" spans="7:7" ht="15.75" customHeight="1" x14ac:dyDescent="0.2">
      <c r="G300" s="108"/>
    </row>
    <row r="301" spans="7:7" ht="15.75" customHeight="1" x14ac:dyDescent="0.2">
      <c r="G301" s="108"/>
    </row>
    <row r="302" spans="7:7" ht="15.75" customHeight="1" x14ac:dyDescent="0.2">
      <c r="G302" s="108"/>
    </row>
    <row r="303" spans="7:7" ht="15.75" customHeight="1" x14ac:dyDescent="0.2">
      <c r="G303" s="108"/>
    </row>
    <row r="304" spans="7:7" ht="15.75" customHeight="1" x14ac:dyDescent="0.2">
      <c r="G304" s="108"/>
    </row>
    <row r="305" spans="7:7" ht="15.75" customHeight="1" x14ac:dyDescent="0.2">
      <c r="G305" s="108"/>
    </row>
    <row r="306" spans="7:7" ht="15.75" customHeight="1" x14ac:dyDescent="0.2">
      <c r="G306" s="108"/>
    </row>
    <row r="307" spans="7:7" ht="15.75" customHeight="1" x14ac:dyDescent="0.2">
      <c r="G307" s="108"/>
    </row>
    <row r="308" spans="7:7" ht="15.75" customHeight="1" x14ac:dyDescent="0.2">
      <c r="G308" s="108"/>
    </row>
    <row r="309" spans="7:7" ht="15.75" customHeight="1" x14ac:dyDescent="0.2">
      <c r="G309" s="108"/>
    </row>
    <row r="310" spans="7:7" ht="15.75" customHeight="1" x14ac:dyDescent="0.2">
      <c r="G310" s="108"/>
    </row>
    <row r="311" spans="7:7" ht="15.75" customHeight="1" x14ac:dyDescent="0.2">
      <c r="G311" s="108"/>
    </row>
    <row r="312" spans="7:7" ht="15.75" customHeight="1" x14ac:dyDescent="0.2">
      <c r="G312" s="108"/>
    </row>
    <row r="313" spans="7:7" ht="15.75" customHeight="1" x14ac:dyDescent="0.2">
      <c r="G313" s="108"/>
    </row>
    <row r="314" spans="7:7" ht="15.75" customHeight="1" x14ac:dyDescent="0.2">
      <c r="G314" s="108"/>
    </row>
    <row r="315" spans="7:7" ht="15.75" customHeight="1" x14ac:dyDescent="0.2">
      <c r="G315" s="108"/>
    </row>
    <row r="316" spans="7:7" ht="15.75" customHeight="1" x14ac:dyDescent="0.2">
      <c r="G316" s="108"/>
    </row>
    <row r="317" spans="7:7" ht="15.75" customHeight="1" x14ac:dyDescent="0.2">
      <c r="G317" s="108"/>
    </row>
    <row r="318" spans="7:7" ht="15.75" customHeight="1" x14ac:dyDescent="0.2">
      <c r="G318" s="108"/>
    </row>
    <row r="319" spans="7:7" ht="15.75" customHeight="1" x14ac:dyDescent="0.2">
      <c r="G319" s="108"/>
    </row>
    <row r="320" spans="7:7" ht="15.75" customHeight="1" x14ac:dyDescent="0.2">
      <c r="G320" s="108"/>
    </row>
    <row r="321" spans="7:7" ht="15.75" customHeight="1" x14ac:dyDescent="0.2">
      <c r="G321" s="108"/>
    </row>
    <row r="322" spans="7:7" ht="15.75" customHeight="1" x14ac:dyDescent="0.2">
      <c r="G322" s="108"/>
    </row>
    <row r="323" spans="7:7" ht="15.75" customHeight="1" x14ac:dyDescent="0.2">
      <c r="G323" s="108"/>
    </row>
    <row r="324" spans="7:7" ht="15.75" customHeight="1" x14ac:dyDescent="0.2">
      <c r="G324" s="108"/>
    </row>
    <row r="325" spans="7:7" ht="15.75" customHeight="1" x14ac:dyDescent="0.2">
      <c r="G325" s="108"/>
    </row>
    <row r="326" spans="7:7" ht="15.75" customHeight="1" x14ac:dyDescent="0.2">
      <c r="G326" s="108"/>
    </row>
    <row r="327" spans="7:7" ht="15.75" customHeight="1" x14ac:dyDescent="0.2">
      <c r="G327" s="108"/>
    </row>
    <row r="328" spans="7:7" ht="15.75" customHeight="1" x14ac:dyDescent="0.2">
      <c r="G328" s="108"/>
    </row>
    <row r="329" spans="7:7" ht="15.75" customHeight="1" x14ac:dyDescent="0.2">
      <c r="G329" s="108"/>
    </row>
    <row r="330" spans="7:7" ht="15.75" customHeight="1" x14ac:dyDescent="0.2">
      <c r="G330" s="108"/>
    </row>
    <row r="331" spans="7:7" ht="15.75" customHeight="1" x14ac:dyDescent="0.2">
      <c r="G331" s="108"/>
    </row>
    <row r="332" spans="7:7" ht="15.75" customHeight="1" x14ac:dyDescent="0.2">
      <c r="G332" s="108"/>
    </row>
    <row r="333" spans="7:7" ht="15.75" customHeight="1" x14ac:dyDescent="0.2">
      <c r="G333" s="108"/>
    </row>
    <row r="334" spans="7:7" ht="15.75" customHeight="1" x14ac:dyDescent="0.2">
      <c r="G334" s="108"/>
    </row>
    <row r="335" spans="7:7" ht="15.75" customHeight="1" x14ac:dyDescent="0.2">
      <c r="G335" s="108"/>
    </row>
    <row r="336" spans="7:7" ht="15.75" customHeight="1" x14ac:dyDescent="0.2">
      <c r="G336" s="108"/>
    </row>
    <row r="337" spans="7:7" ht="15.75" customHeight="1" x14ac:dyDescent="0.2">
      <c r="G337" s="108"/>
    </row>
    <row r="338" spans="7:7" ht="15.75" customHeight="1" x14ac:dyDescent="0.2">
      <c r="G338" s="108"/>
    </row>
    <row r="339" spans="7:7" ht="15.75" customHeight="1" x14ac:dyDescent="0.2">
      <c r="G339" s="108"/>
    </row>
    <row r="340" spans="7:7" ht="15.75" customHeight="1" x14ac:dyDescent="0.2">
      <c r="G340" s="108"/>
    </row>
    <row r="341" spans="7:7" ht="15.75" customHeight="1" x14ac:dyDescent="0.2">
      <c r="G341" s="108"/>
    </row>
    <row r="342" spans="7:7" ht="15.75" customHeight="1" x14ac:dyDescent="0.2">
      <c r="G342" s="108"/>
    </row>
    <row r="343" spans="7:7" ht="15.75" customHeight="1" x14ac:dyDescent="0.2">
      <c r="G343" s="108"/>
    </row>
    <row r="344" spans="7:7" ht="15.75" customHeight="1" x14ac:dyDescent="0.2">
      <c r="G344" s="108"/>
    </row>
    <row r="345" spans="7:7" ht="15.75" customHeight="1" x14ac:dyDescent="0.2">
      <c r="G345" s="108"/>
    </row>
    <row r="346" spans="7:7" ht="15.75" customHeight="1" x14ac:dyDescent="0.2">
      <c r="G346" s="108"/>
    </row>
    <row r="347" spans="7:7" ht="15.75" customHeight="1" x14ac:dyDescent="0.2">
      <c r="G347" s="108"/>
    </row>
    <row r="348" spans="7:7" ht="15.75" customHeight="1" x14ac:dyDescent="0.2">
      <c r="G348" s="108"/>
    </row>
    <row r="349" spans="7:7" ht="15.75" customHeight="1" x14ac:dyDescent="0.2">
      <c r="G349" s="108"/>
    </row>
    <row r="350" spans="7:7" ht="15.75" customHeight="1" x14ac:dyDescent="0.2">
      <c r="G350" s="108"/>
    </row>
    <row r="351" spans="7:7" ht="15.75" customHeight="1" x14ac:dyDescent="0.2">
      <c r="G351" s="108"/>
    </row>
    <row r="352" spans="7:7" ht="15.75" customHeight="1" x14ac:dyDescent="0.2">
      <c r="G352" s="108"/>
    </row>
    <row r="353" spans="7:7" ht="15.75" customHeight="1" x14ac:dyDescent="0.2">
      <c r="G353" s="108"/>
    </row>
    <row r="354" spans="7:7" ht="15.75" customHeight="1" x14ac:dyDescent="0.2">
      <c r="G354" s="108"/>
    </row>
    <row r="355" spans="7:7" ht="15.75" customHeight="1" x14ac:dyDescent="0.2">
      <c r="G355" s="108"/>
    </row>
    <row r="356" spans="7:7" ht="15.75" customHeight="1" x14ac:dyDescent="0.2">
      <c r="G356" s="108"/>
    </row>
    <row r="357" spans="7:7" ht="15.75" customHeight="1" x14ac:dyDescent="0.2">
      <c r="G357" s="108"/>
    </row>
    <row r="358" spans="7:7" ht="15.75" customHeight="1" x14ac:dyDescent="0.2">
      <c r="G358" s="108"/>
    </row>
    <row r="359" spans="7:7" ht="15.75" customHeight="1" x14ac:dyDescent="0.2">
      <c r="G359" s="108"/>
    </row>
    <row r="360" spans="7:7" ht="15.75" customHeight="1" x14ac:dyDescent="0.2">
      <c r="G360" s="108"/>
    </row>
    <row r="361" spans="7:7" ht="15.75" customHeight="1" x14ac:dyDescent="0.2">
      <c r="G361" s="108"/>
    </row>
    <row r="362" spans="7:7" ht="15.75" customHeight="1" x14ac:dyDescent="0.2">
      <c r="G362" s="108"/>
    </row>
    <row r="363" spans="7:7" ht="15.75" customHeight="1" x14ac:dyDescent="0.2">
      <c r="G363" s="108"/>
    </row>
    <row r="364" spans="7:7" ht="15.75" customHeight="1" x14ac:dyDescent="0.2">
      <c r="G364" s="108"/>
    </row>
    <row r="365" spans="7:7" ht="15.75" customHeight="1" x14ac:dyDescent="0.2">
      <c r="G365" s="108"/>
    </row>
    <row r="366" spans="7:7" ht="15.75" customHeight="1" x14ac:dyDescent="0.2">
      <c r="G366" s="108"/>
    </row>
    <row r="367" spans="7:7" ht="15.75" customHeight="1" x14ac:dyDescent="0.2">
      <c r="G367" s="108"/>
    </row>
    <row r="368" spans="7:7" ht="15.75" customHeight="1" x14ac:dyDescent="0.2">
      <c r="G368" s="108"/>
    </row>
    <row r="369" spans="7:7" ht="15.75" customHeight="1" x14ac:dyDescent="0.2">
      <c r="G369" s="108"/>
    </row>
    <row r="370" spans="7:7" ht="15.75" customHeight="1" x14ac:dyDescent="0.2">
      <c r="G370" s="108"/>
    </row>
    <row r="371" spans="7:7" ht="15.75" customHeight="1" x14ac:dyDescent="0.2">
      <c r="G371" s="108"/>
    </row>
    <row r="372" spans="7:7" ht="15.75" customHeight="1" x14ac:dyDescent="0.2">
      <c r="G372" s="108"/>
    </row>
    <row r="373" spans="7:7" ht="15.75" customHeight="1" x14ac:dyDescent="0.2">
      <c r="G373" s="108"/>
    </row>
    <row r="374" spans="7:7" ht="15.75" customHeight="1" x14ac:dyDescent="0.2">
      <c r="G374" s="108"/>
    </row>
    <row r="375" spans="7:7" ht="15.75" customHeight="1" x14ac:dyDescent="0.2">
      <c r="G375" s="108"/>
    </row>
    <row r="376" spans="7:7" ht="15.75" customHeight="1" x14ac:dyDescent="0.2">
      <c r="G376" s="108"/>
    </row>
    <row r="377" spans="7:7" ht="15.75" customHeight="1" x14ac:dyDescent="0.2">
      <c r="G377" s="108"/>
    </row>
    <row r="378" spans="7:7" ht="15.75" customHeight="1" x14ac:dyDescent="0.2">
      <c r="G378" s="108"/>
    </row>
    <row r="379" spans="7:7" ht="15.75" customHeight="1" x14ac:dyDescent="0.2">
      <c r="G379" s="108"/>
    </row>
    <row r="380" spans="7:7" ht="15.75" customHeight="1" x14ac:dyDescent="0.2">
      <c r="G380" s="108"/>
    </row>
    <row r="381" spans="7:7" ht="15.75" customHeight="1" x14ac:dyDescent="0.2">
      <c r="G381" s="108"/>
    </row>
    <row r="382" spans="7:7" ht="15.75" customHeight="1" x14ac:dyDescent="0.2">
      <c r="G382" s="108"/>
    </row>
    <row r="383" spans="7:7" ht="15.75" customHeight="1" x14ac:dyDescent="0.2">
      <c r="G383" s="108"/>
    </row>
    <row r="384" spans="7:7" ht="15.75" customHeight="1" x14ac:dyDescent="0.2">
      <c r="G384" s="108"/>
    </row>
    <row r="385" spans="7:7" ht="15.75" customHeight="1" x14ac:dyDescent="0.2">
      <c r="G385" s="108"/>
    </row>
    <row r="386" spans="7:7" ht="15.75" customHeight="1" x14ac:dyDescent="0.2">
      <c r="G386" s="108"/>
    </row>
    <row r="387" spans="7:7" ht="15.75" customHeight="1" x14ac:dyDescent="0.2">
      <c r="G387" s="108"/>
    </row>
    <row r="388" spans="7:7" ht="15.75" customHeight="1" x14ac:dyDescent="0.2">
      <c r="G388" s="108"/>
    </row>
    <row r="389" spans="7:7" ht="15.75" customHeight="1" x14ac:dyDescent="0.2">
      <c r="G389" s="108"/>
    </row>
    <row r="390" spans="7:7" ht="15.75" customHeight="1" x14ac:dyDescent="0.2">
      <c r="G390" s="108"/>
    </row>
    <row r="391" spans="7:7" ht="15.75" customHeight="1" x14ac:dyDescent="0.2">
      <c r="G391" s="108"/>
    </row>
    <row r="392" spans="7:7" ht="15.75" customHeight="1" x14ac:dyDescent="0.2">
      <c r="G392" s="108"/>
    </row>
    <row r="393" spans="7:7" ht="15.75" customHeight="1" x14ac:dyDescent="0.2">
      <c r="G393" s="108"/>
    </row>
    <row r="394" spans="7:7" ht="15.75" customHeight="1" x14ac:dyDescent="0.2">
      <c r="G394" s="108"/>
    </row>
    <row r="395" spans="7:7" ht="15.75" customHeight="1" x14ac:dyDescent="0.2">
      <c r="G395" s="108"/>
    </row>
    <row r="396" spans="7:7" ht="15.75" customHeight="1" x14ac:dyDescent="0.2">
      <c r="G396" s="108"/>
    </row>
    <row r="397" spans="7:7" ht="15.75" customHeight="1" x14ac:dyDescent="0.2">
      <c r="G397" s="108"/>
    </row>
    <row r="398" spans="7:7" ht="15.75" customHeight="1" x14ac:dyDescent="0.2">
      <c r="G398" s="108"/>
    </row>
    <row r="399" spans="7:7" ht="15.75" customHeight="1" x14ac:dyDescent="0.2">
      <c r="G399" s="108"/>
    </row>
    <row r="400" spans="7:7" ht="15.75" customHeight="1" x14ac:dyDescent="0.2">
      <c r="G400" s="108"/>
    </row>
    <row r="401" spans="7:7" ht="15.75" customHeight="1" x14ac:dyDescent="0.2">
      <c r="G401" s="108"/>
    </row>
    <row r="402" spans="7:7" ht="15.75" customHeight="1" x14ac:dyDescent="0.2">
      <c r="G402" s="108"/>
    </row>
    <row r="403" spans="7:7" ht="15.75" customHeight="1" x14ac:dyDescent="0.2">
      <c r="G403" s="108"/>
    </row>
    <row r="404" spans="7:7" ht="15.75" customHeight="1" x14ac:dyDescent="0.2">
      <c r="G404" s="108"/>
    </row>
    <row r="405" spans="7:7" ht="15.75" customHeight="1" x14ac:dyDescent="0.2">
      <c r="G405" s="108"/>
    </row>
    <row r="406" spans="7:7" ht="15.75" customHeight="1" x14ac:dyDescent="0.2">
      <c r="G406" s="108"/>
    </row>
    <row r="407" spans="7:7" ht="15.75" customHeight="1" x14ac:dyDescent="0.2">
      <c r="G407" s="108"/>
    </row>
    <row r="408" spans="7:7" ht="15.75" customHeight="1" x14ac:dyDescent="0.2">
      <c r="G408" s="108"/>
    </row>
    <row r="409" spans="7:7" ht="15.75" customHeight="1" x14ac:dyDescent="0.2">
      <c r="G409" s="108"/>
    </row>
    <row r="410" spans="7:7" ht="15.75" customHeight="1" x14ac:dyDescent="0.2">
      <c r="G410" s="108"/>
    </row>
    <row r="411" spans="7:7" ht="15.75" customHeight="1" x14ac:dyDescent="0.2">
      <c r="G411" s="108"/>
    </row>
    <row r="412" spans="7:7" ht="15.75" customHeight="1" x14ac:dyDescent="0.2">
      <c r="G412" s="108"/>
    </row>
    <row r="413" spans="7:7" ht="15.75" customHeight="1" x14ac:dyDescent="0.2">
      <c r="G413" s="108"/>
    </row>
    <row r="414" spans="7:7" ht="15.75" customHeight="1" x14ac:dyDescent="0.2">
      <c r="G414" s="108"/>
    </row>
    <row r="415" spans="7:7" ht="15.75" customHeight="1" x14ac:dyDescent="0.2">
      <c r="G415" s="108"/>
    </row>
    <row r="416" spans="7:7" ht="15.75" customHeight="1" x14ac:dyDescent="0.2">
      <c r="G416" s="108"/>
    </row>
    <row r="417" spans="7:7" ht="15.75" customHeight="1" x14ac:dyDescent="0.2">
      <c r="G417" s="108"/>
    </row>
    <row r="418" spans="7:7" ht="15.75" customHeight="1" x14ac:dyDescent="0.2">
      <c r="G418" s="108"/>
    </row>
    <row r="419" spans="7:7" ht="15.75" customHeight="1" x14ac:dyDescent="0.2">
      <c r="G419" s="108"/>
    </row>
    <row r="420" spans="7:7" ht="15.75" customHeight="1" x14ac:dyDescent="0.2">
      <c r="G420" s="108"/>
    </row>
    <row r="421" spans="7:7" ht="15.75" customHeight="1" x14ac:dyDescent="0.2">
      <c r="G421" s="108"/>
    </row>
    <row r="422" spans="7:7" ht="15.75" customHeight="1" x14ac:dyDescent="0.2">
      <c r="G422" s="108"/>
    </row>
    <row r="423" spans="7:7" ht="15.75" customHeight="1" x14ac:dyDescent="0.2">
      <c r="G423" s="108"/>
    </row>
    <row r="424" spans="7:7" ht="15.75" customHeight="1" x14ac:dyDescent="0.2">
      <c r="G424" s="108"/>
    </row>
    <row r="425" spans="7:7" ht="15.75" customHeight="1" x14ac:dyDescent="0.2">
      <c r="G425" s="108"/>
    </row>
    <row r="426" spans="7:7" ht="15.75" customHeight="1" x14ac:dyDescent="0.2">
      <c r="G426" s="108"/>
    </row>
    <row r="427" spans="7:7" ht="15.75" customHeight="1" x14ac:dyDescent="0.2">
      <c r="G427" s="108"/>
    </row>
    <row r="428" spans="7:7" ht="15.75" customHeight="1" x14ac:dyDescent="0.2">
      <c r="G428" s="108"/>
    </row>
    <row r="429" spans="7:7" ht="15.75" customHeight="1" x14ac:dyDescent="0.2">
      <c r="G429" s="108"/>
    </row>
    <row r="430" spans="7:7" ht="15.75" customHeight="1" x14ac:dyDescent="0.2">
      <c r="G430" s="108"/>
    </row>
    <row r="431" spans="7:7" ht="15.75" customHeight="1" x14ac:dyDescent="0.2">
      <c r="G431" s="108"/>
    </row>
    <row r="432" spans="7:7" ht="15.75" customHeight="1" x14ac:dyDescent="0.2">
      <c r="G432" s="108"/>
    </row>
    <row r="433" spans="7:7" ht="15.75" customHeight="1" x14ac:dyDescent="0.2">
      <c r="G433" s="108"/>
    </row>
    <row r="434" spans="7:7" ht="15.75" customHeight="1" x14ac:dyDescent="0.2">
      <c r="G434" s="108"/>
    </row>
    <row r="435" spans="7:7" ht="15.75" customHeight="1" x14ac:dyDescent="0.2">
      <c r="G435" s="108"/>
    </row>
    <row r="436" spans="7:7" ht="15.75" customHeight="1" x14ac:dyDescent="0.2">
      <c r="G436" s="108"/>
    </row>
    <row r="437" spans="7:7" ht="15.75" customHeight="1" x14ac:dyDescent="0.2">
      <c r="G437" s="108"/>
    </row>
    <row r="438" spans="7:7" ht="15.75" customHeight="1" x14ac:dyDescent="0.2">
      <c r="G438" s="108"/>
    </row>
    <row r="439" spans="7:7" ht="15.75" customHeight="1" x14ac:dyDescent="0.2">
      <c r="G439" s="108"/>
    </row>
    <row r="440" spans="7:7" ht="15.75" customHeight="1" x14ac:dyDescent="0.2">
      <c r="G440" s="108"/>
    </row>
    <row r="441" spans="7:7" ht="15.75" customHeight="1" x14ac:dyDescent="0.2">
      <c r="G441" s="108"/>
    </row>
    <row r="442" spans="7:7" ht="15.75" customHeight="1" x14ac:dyDescent="0.2">
      <c r="G442" s="108"/>
    </row>
    <row r="443" spans="7:7" ht="15.75" customHeight="1" x14ac:dyDescent="0.2">
      <c r="G443" s="108"/>
    </row>
    <row r="444" spans="7:7" ht="15.75" customHeight="1" x14ac:dyDescent="0.2">
      <c r="G444" s="108"/>
    </row>
    <row r="445" spans="7:7" ht="15.75" customHeight="1" x14ac:dyDescent="0.2">
      <c r="G445" s="108"/>
    </row>
    <row r="446" spans="7:7" ht="15.75" customHeight="1" x14ac:dyDescent="0.2">
      <c r="G446" s="108"/>
    </row>
    <row r="447" spans="7:7" ht="15.75" customHeight="1" x14ac:dyDescent="0.2">
      <c r="G447" s="108"/>
    </row>
    <row r="448" spans="7:7" ht="15.75" customHeight="1" x14ac:dyDescent="0.2">
      <c r="G448" s="108"/>
    </row>
    <row r="449" spans="7:7" ht="15.75" customHeight="1" x14ac:dyDescent="0.2">
      <c r="G449" s="108"/>
    </row>
    <row r="450" spans="7:7" ht="15.75" customHeight="1" x14ac:dyDescent="0.2">
      <c r="G450" s="108"/>
    </row>
    <row r="451" spans="7:7" ht="15.75" customHeight="1" x14ac:dyDescent="0.2">
      <c r="G451" s="108"/>
    </row>
    <row r="452" spans="7:7" ht="15.75" customHeight="1" x14ac:dyDescent="0.2">
      <c r="G452" s="108"/>
    </row>
    <row r="453" spans="7:7" ht="15.75" customHeight="1" x14ac:dyDescent="0.2">
      <c r="G453" s="108"/>
    </row>
    <row r="454" spans="7:7" ht="15.75" customHeight="1" x14ac:dyDescent="0.2">
      <c r="G454" s="108"/>
    </row>
    <row r="455" spans="7:7" ht="15.75" customHeight="1" x14ac:dyDescent="0.2">
      <c r="G455" s="108"/>
    </row>
    <row r="456" spans="7:7" ht="15.75" customHeight="1" x14ac:dyDescent="0.2">
      <c r="G456" s="108"/>
    </row>
    <row r="457" spans="7:7" ht="15.75" customHeight="1" x14ac:dyDescent="0.2">
      <c r="G457" s="108"/>
    </row>
    <row r="458" spans="7:7" ht="15.75" customHeight="1" x14ac:dyDescent="0.2">
      <c r="G458" s="108"/>
    </row>
    <row r="459" spans="7:7" ht="15.75" customHeight="1" x14ac:dyDescent="0.2">
      <c r="G459" s="108"/>
    </row>
    <row r="460" spans="7:7" ht="15.75" customHeight="1" x14ac:dyDescent="0.2">
      <c r="G460" s="108"/>
    </row>
    <row r="461" spans="7:7" ht="15.75" customHeight="1" x14ac:dyDescent="0.2">
      <c r="G461" s="108"/>
    </row>
    <row r="462" spans="7:7" ht="15.75" customHeight="1" x14ac:dyDescent="0.2">
      <c r="G462" s="108"/>
    </row>
    <row r="463" spans="7:7" ht="15.75" customHeight="1" x14ac:dyDescent="0.2">
      <c r="G463" s="108"/>
    </row>
    <row r="464" spans="7:7" ht="15.75" customHeight="1" x14ac:dyDescent="0.2">
      <c r="G464" s="108"/>
    </row>
    <row r="465" spans="7:7" ht="15.75" customHeight="1" x14ac:dyDescent="0.2">
      <c r="G465" s="108"/>
    </row>
    <row r="466" spans="7:7" ht="15.75" customHeight="1" x14ac:dyDescent="0.2">
      <c r="G466" s="108"/>
    </row>
    <row r="467" spans="7:7" ht="15.75" customHeight="1" x14ac:dyDescent="0.2">
      <c r="G467" s="108"/>
    </row>
    <row r="468" spans="7:7" ht="15.75" customHeight="1" x14ac:dyDescent="0.2">
      <c r="G468" s="108"/>
    </row>
    <row r="469" spans="7:7" ht="15.75" customHeight="1" x14ac:dyDescent="0.2">
      <c r="G469" s="108"/>
    </row>
    <row r="470" spans="7:7" ht="15.75" customHeight="1" x14ac:dyDescent="0.2">
      <c r="G470" s="108"/>
    </row>
    <row r="471" spans="7:7" ht="15.75" customHeight="1" x14ac:dyDescent="0.2">
      <c r="G471" s="108"/>
    </row>
    <row r="472" spans="7:7" ht="15.75" customHeight="1" x14ac:dyDescent="0.2">
      <c r="G472" s="108"/>
    </row>
    <row r="473" spans="7:7" ht="15.75" customHeight="1" x14ac:dyDescent="0.2">
      <c r="G473" s="108"/>
    </row>
    <row r="474" spans="7:7" ht="15.75" customHeight="1" x14ac:dyDescent="0.2">
      <c r="G474" s="108"/>
    </row>
    <row r="475" spans="7:7" ht="15.75" customHeight="1" x14ac:dyDescent="0.2">
      <c r="G475" s="108"/>
    </row>
    <row r="476" spans="7:7" ht="15.75" customHeight="1" x14ac:dyDescent="0.2">
      <c r="G476" s="108"/>
    </row>
    <row r="477" spans="7:7" ht="15.75" customHeight="1" x14ac:dyDescent="0.2">
      <c r="G477" s="108"/>
    </row>
    <row r="478" spans="7:7" ht="15.75" customHeight="1" x14ac:dyDescent="0.2">
      <c r="G478" s="108"/>
    </row>
    <row r="479" spans="7:7" ht="15.75" customHeight="1" x14ac:dyDescent="0.2">
      <c r="G479" s="108"/>
    </row>
    <row r="480" spans="7:7" ht="15.75" customHeight="1" x14ac:dyDescent="0.2">
      <c r="G480" s="108"/>
    </row>
    <row r="481" spans="7:7" ht="15.75" customHeight="1" x14ac:dyDescent="0.2">
      <c r="G481" s="108"/>
    </row>
    <row r="482" spans="7:7" ht="15.75" customHeight="1" x14ac:dyDescent="0.2">
      <c r="G482" s="108"/>
    </row>
    <row r="483" spans="7:7" ht="15.75" customHeight="1" x14ac:dyDescent="0.2">
      <c r="G483" s="108"/>
    </row>
    <row r="484" spans="7:7" ht="15.75" customHeight="1" x14ac:dyDescent="0.2">
      <c r="G484" s="108"/>
    </row>
    <row r="485" spans="7:7" ht="15.75" customHeight="1" x14ac:dyDescent="0.2">
      <c r="G485" s="108"/>
    </row>
    <row r="486" spans="7:7" ht="15.75" customHeight="1" x14ac:dyDescent="0.2">
      <c r="G486" s="108"/>
    </row>
    <row r="487" spans="7:7" ht="15.75" customHeight="1" x14ac:dyDescent="0.2">
      <c r="G487" s="108"/>
    </row>
    <row r="488" spans="7:7" ht="15.75" customHeight="1" x14ac:dyDescent="0.2">
      <c r="G488" s="108"/>
    </row>
    <row r="489" spans="7:7" ht="15.75" customHeight="1" x14ac:dyDescent="0.2">
      <c r="G489" s="108"/>
    </row>
    <row r="490" spans="7:7" ht="15.75" customHeight="1" x14ac:dyDescent="0.2">
      <c r="G490" s="108"/>
    </row>
    <row r="491" spans="7:7" ht="15.75" customHeight="1" x14ac:dyDescent="0.2">
      <c r="G491" s="108"/>
    </row>
    <row r="492" spans="7:7" ht="15.75" customHeight="1" x14ac:dyDescent="0.2">
      <c r="G492" s="108"/>
    </row>
    <row r="493" spans="7:7" ht="15.75" customHeight="1" x14ac:dyDescent="0.2">
      <c r="G493" s="108"/>
    </row>
    <row r="494" spans="7:7" ht="15.75" customHeight="1" x14ac:dyDescent="0.2">
      <c r="G494" s="108"/>
    </row>
    <row r="495" spans="7:7" ht="15.75" customHeight="1" x14ac:dyDescent="0.2">
      <c r="G495" s="108"/>
    </row>
    <row r="496" spans="7:7" ht="15.75" customHeight="1" x14ac:dyDescent="0.2">
      <c r="G496" s="108"/>
    </row>
    <row r="497" spans="7:7" ht="15.75" customHeight="1" x14ac:dyDescent="0.2">
      <c r="G497" s="108"/>
    </row>
    <row r="498" spans="7:7" ht="15.75" customHeight="1" x14ac:dyDescent="0.2">
      <c r="G498" s="108"/>
    </row>
    <row r="499" spans="7:7" ht="15.75" customHeight="1" x14ac:dyDescent="0.2">
      <c r="G499" s="108"/>
    </row>
    <row r="500" spans="7:7" ht="15.75" customHeight="1" x14ac:dyDescent="0.2">
      <c r="G500" s="108"/>
    </row>
    <row r="501" spans="7:7" ht="15.75" customHeight="1" x14ac:dyDescent="0.2">
      <c r="G501" s="108"/>
    </row>
    <row r="502" spans="7:7" ht="15.75" customHeight="1" x14ac:dyDescent="0.2">
      <c r="G502" s="108"/>
    </row>
    <row r="503" spans="7:7" ht="15.75" customHeight="1" x14ac:dyDescent="0.2">
      <c r="G503" s="108"/>
    </row>
    <row r="504" spans="7:7" ht="15.75" customHeight="1" x14ac:dyDescent="0.2">
      <c r="G504" s="108"/>
    </row>
    <row r="505" spans="7:7" ht="15.75" customHeight="1" x14ac:dyDescent="0.2">
      <c r="G505" s="108"/>
    </row>
    <row r="506" spans="7:7" ht="15.75" customHeight="1" x14ac:dyDescent="0.2">
      <c r="G506" s="108"/>
    </row>
    <row r="507" spans="7:7" ht="15.75" customHeight="1" x14ac:dyDescent="0.2">
      <c r="G507" s="108"/>
    </row>
    <row r="508" spans="7:7" ht="15.75" customHeight="1" x14ac:dyDescent="0.2">
      <c r="G508" s="108"/>
    </row>
    <row r="509" spans="7:7" ht="15.75" customHeight="1" x14ac:dyDescent="0.2">
      <c r="G509" s="108"/>
    </row>
    <row r="510" spans="7:7" ht="15.75" customHeight="1" x14ac:dyDescent="0.2">
      <c r="G510" s="108"/>
    </row>
    <row r="511" spans="7:7" ht="15.75" customHeight="1" x14ac:dyDescent="0.2">
      <c r="G511" s="108"/>
    </row>
    <row r="512" spans="7:7" ht="15.75" customHeight="1" x14ac:dyDescent="0.2">
      <c r="G512" s="108"/>
    </row>
    <row r="513" spans="7:7" ht="15.75" customHeight="1" x14ac:dyDescent="0.2">
      <c r="G513" s="108"/>
    </row>
    <row r="514" spans="7:7" ht="15.75" customHeight="1" x14ac:dyDescent="0.2">
      <c r="G514" s="108"/>
    </row>
    <row r="515" spans="7:7" ht="15.75" customHeight="1" x14ac:dyDescent="0.2">
      <c r="G515" s="108"/>
    </row>
    <row r="516" spans="7:7" ht="15.75" customHeight="1" x14ac:dyDescent="0.2">
      <c r="G516" s="108"/>
    </row>
    <row r="517" spans="7:7" ht="15.75" customHeight="1" x14ac:dyDescent="0.2">
      <c r="G517" s="108"/>
    </row>
    <row r="518" spans="7:7" ht="15.75" customHeight="1" x14ac:dyDescent="0.2">
      <c r="G518" s="108"/>
    </row>
    <row r="519" spans="7:7" ht="15.75" customHeight="1" x14ac:dyDescent="0.2">
      <c r="G519" s="108"/>
    </row>
    <row r="520" spans="7:7" ht="15.75" customHeight="1" x14ac:dyDescent="0.2">
      <c r="G520" s="108"/>
    </row>
    <row r="521" spans="7:7" ht="15.75" customHeight="1" x14ac:dyDescent="0.2">
      <c r="G521" s="108"/>
    </row>
    <row r="522" spans="7:7" ht="15.75" customHeight="1" x14ac:dyDescent="0.2">
      <c r="G522" s="108"/>
    </row>
    <row r="523" spans="7:7" ht="15.75" customHeight="1" x14ac:dyDescent="0.2">
      <c r="G523" s="108"/>
    </row>
    <row r="524" spans="7:7" ht="15.75" customHeight="1" x14ac:dyDescent="0.2">
      <c r="G524" s="108"/>
    </row>
    <row r="525" spans="7:7" ht="15.75" customHeight="1" x14ac:dyDescent="0.2">
      <c r="G525" s="108"/>
    </row>
    <row r="526" spans="7:7" ht="15.75" customHeight="1" x14ac:dyDescent="0.2">
      <c r="G526" s="108"/>
    </row>
    <row r="527" spans="7:7" ht="15.75" customHeight="1" x14ac:dyDescent="0.2">
      <c r="G527" s="108"/>
    </row>
    <row r="528" spans="7:7" ht="15.75" customHeight="1" x14ac:dyDescent="0.2">
      <c r="G528" s="108"/>
    </row>
    <row r="529" spans="7:7" ht="15.75" customHeight="1" x14ac:dyDescent="0.2">
      <c r="G529" s="108"/>
    </row>
    <row r="530" spans="7:7" ht="15.75" customHeight="1" x14ac:dyDescent="0.2">
      <c r="G530" s="108"/>
    </row>
    <row r="531" spans="7:7" ht="15.75" customHeight="1" x14ac:dyDescent="0.2">
      <c r="G531" s="108"/>
    </row>
    <row r="532" spans="7:7" ht="15.75" customHeight="1" x14ac:dyDescent="0.2">
      <c r="G532" s="108"/>
    </row>
    <row r="533" spans="7:7" ht="15.75" customHeight="1" x14ac:dyDescent="0.2">
      <c r="G533" s="108"/>
    </row>
    <row r="534" spans="7:7" ht="15.75" customHeight="1" x14ac:dyDescent="0.2">
      <c r="G534" s="108"/>
    </row>
    <row r="535" spans="7:7" ht="15.75" customHeight="1" x14ac:dyDescent="0.2">
      <c r="G535" s="108"/>
    </row>
    <row r="536" spans="7:7" ht="15.75" customHeight="1" x14ac:dyDescent="0.2">
      <c r="G536" s="108"/>
    </row>
    <row r="537" spans="7:7" ht="15.75" customHeight="1" x14ac:dyDescent="0.2">
      <c r="G537" s="108"/>
    </row>
    <row r="538" spans="7:7" ht="15.75" customHeight="1" x14ac:dyDescent="0.2">
      <c r="G538" s="108"/>
    </row>
    <row r="539" spans="7:7" ht="15.75" customHeight="1" x14ac:dyDescent="0.2">
      <c r="G539" s="108"/>
    </row>
    <row r="540" spans="7:7" ht="15.75" customHeight="1" x14ac:dyDescent="0.2">
      <c r="G540" s="108"/>
    </row>
    <row r="541" spans="7:7" ht="15.75" customHeight="1" x14ac:dyDescent="0.2">
      <c r="G541" s="108"/>
    </row>
    <row r="542" spans="7:7" ht="15.75" customHeight="1" x14ac:dyDescent="0.2">
      <c r="G542" s="108"/>
    </row>
    <row r="543" spans="7:7" ht="15.75" customHeight="1" x14ac:dyDescent="0.2">
      <c r="G543" s="108"/>
    </row>
    <row r="544" spans="7:7" ht="15.75" customHeight="1" x14ac:dyDescent="0.2">
      <c r="G544" s="108"/>
    </row>
    <row r="545" spans="7:7" ht="15.75" customHeight="1" x14ac:dyDescent="0.2">
      <c r="G545" s="108"/>
    </row>
    <row r="546" spans="7:7" ht="15.75" customHeight="1" x14ac:dyDescent="0.2">
      <c r="G546" s="108"/>
    </row>
    <row r="547" spans="7:7" ht="15.75" customHeight="1" x14ac:dyDescent="0.2">
      <c r="G547" s="108"/>
    </row>
    <row r="548" spans="7:7" ht="15.75" customHeight="1" x14ac:dyDescent="0.2">
      <c r="G548" s="108"/>
    </row>
    <row r="549" spans="7:7" ht="15.75" customHeight="1" x14ac:dyDescent="0.2">
      <c r="G549" s="108"/>
    </row>
    <row r="550" spans="7:7" ht="15.75" customHeight="1" x14ac:dyDescent="0.2">
      <c r="G550" s="108"/>
    </row>
    <row r="551" spans="7:7" ht="15.75" customHeight="1" x14ac:dyDescent="0.2">
      <c r="G551" s="108"/>
    </row>
    <row r="552" spans="7:7" ht="15.75" customHeight="1" x14ac:dyDescent="0.2">
      <c r="G552" s="108"/>
    </row>
    <row r="553" spans="7:7" ht="15.75" customHeight="1" x14ac:dyDescent="0.2">
      <c r="G553" s="108"/>
    </row>
    <row r="554" spans="7:7" ht="15.75" customHeight="1" x14ac:dyDescent="0.2">
      <c r="G554" s="108"/>
    </row>
    <row r="555" spans="7:7" ht="15.75" customHeight="1" x14ac:dyDescent="0.2">
      <c r="G555" s="108"/>
    </row>
    <row r="556" spans="7:7" ht="15.75" customHeight="1" x14ac:dyDescent="0.2">
      <c r="G556" s="108"/>
    </row>
    <row r="557" spans="7:7" ht="15.75" customHeight="1" x14ac:dyDescent="0.2">
      <c r="G557" s="108"/>
    </row>
    <row r="558" spans="7:7" ht="15.75" customHeight="1" x14ac:dyDescent="0.2">
      <c r="G558" s="108"/>
    </row>
    <row r="559" spans="7:7" ht="15.75" customHeight="1" x14ac:dyDescent="0.2">
      <c r="G559" s="108"/>
    </row>
    <row r="560" spans="7:7" ht="15.75" customHeight="1" x14ac:dyDescent="0.2">
      <c r="G560" s="108"/>
    </row>
    <row r="561" spans="7:7" ht="15.75" customHeight="1" x14ac:dyDescent="0.2">
      <c r="G561" s="108"/>
    </row>
    <row r="562" spans="7:7" ht="15.75" customHeight="1" x14ac:dyDescent="0.2">
      <c r="G562" s="108"/>
    </row>
    <row r="563" spans="7:7" ht="15.75" customHeight="1" x14ac:dyDescent="0.2">
      <c r="G563" s="108"/>
    </row>
    <row r="564" spans="7:7" ht="15.75" customHeight="1" x14ac:dyDescent="0.2">
      <c r="G564" s="108"/>
    </row>
    <row r="565" spans="7:7" ht="15.75" customHeight="1" x14ac:dyDescent="0.2">
      <c r="G565" s="108"/>
    </row>
    <row r="566" spans="7:7" ht="15.75" customHeight="1" x14ac:dyDescent="0.2">
      <c r="G566" s="108"/>
    </row>
    <row r="567" spans="7:7" ht="15.75" customHeight="1" x14ac:dyDescent="0.2">
      <c r="G567" s="108"/>
    </row>
    <row r="568" spans="7:7" ht="15.75" customHeight="1" x14ac:dyDescent="0.2">
      <c r="G568" s="108"/>
    </row>
    <row r="569" spans="7:7" ht="15.75" customHeight="1" x14ac:dyDescent="0.2">
      <c r="G569" s="108"/>
    </row>
    <row r="570" spans="7:7" ht="15.75" customHeight="1" x14ac:dyDescent="0.2">
      <c r="G570" s="108"/>
    </row>
    <row r="571" spans="7:7" ht="15.75" customHeight="1" x14ac:dyDescent="0.2">
      <c r="G571" s="108"/>
    </row>
    <row r="572" spans="7:7" ht="15.75" customHeight="1" x14ac:dyDescent="0.2">
      <c r="G572" s="108"/>
    </row>
    <row r="573" spans="7:7" ht="15.75" customHeight="1" x14ac:dyDescent="0.2">
      <c r="G573" s="108"/>
    </row>
    <row r="574" spans="7:7" ht="15.75" customHeight="1" x14ac:dyDescent="0.2">
      <c r="G574" s="108"/>
    </row>
    <row r="575" spans="7:7" ht="15.75" customHeight="1" x14ac:dyDescent="0.2">
      <c r="G575" s="108"/>
    </row>
    <row r="576" spans="7:7" ht="15.75" customHeight="1" x14ac:dyDescent="0.2">
      <c r="G576" s="108"/>
    </row>
    <row r="577" spans="7:7" ht="15.75" customHeight="1" x14ac:dyDescent="0.2">
      <c r="G577" s="108"/>
    </row>
    <row r="578" spans="7:7" ht="15.75" customHeight="1" x14ac:dyDescent="0.2">
      <c r="G578" s="108"/>
    </row>
    <row r="579" spans="7:7" ht="15.75" customHeight="1" x14ac:dyDescent="0.2">
      <c r="G579" s="108"/>
    </row>
    <row r="580" spans="7:7" ht="15.75" customHeight="1" x14ac:dyDescent="0.2">
      <c r="G580" s="108"/>
    </row>
    <row r="581" spans="7:7" ht="15.75" customHeight="1" x14ac:dyDescent="0.2">
      <c r="G581" s="108"/>
    </row>
    <row r="582" spans="7:7" ht="15.75" customHeight="1" x14ac:dyDescent="0.2">
      <c r="G582" s="108"/>
    </row>
    <row r="583" spans="7:7" ht="15.75" customHeight="1" x14ac:dyDescent="0.2">
      <c r="G583" s="108"/>
    </row>
    <row r="584" spans="7:7" ht="15.75" customHeight="1" x14ac:dyDescent="0.2">
      <c r="G584" s="108"/>
    </row>
    <row r="585" spans="7:7" ht="15.75" customHeight="1" x14ac:dyDescent="0.2">
      <c r="G585" s="108"/>
    </row>
    <row r="586" spans="7:7" ht="15.75" customHeight="1" x14ac:dyDescent="0.2">
      <c r="G586" s="108"/>
    </row>
    <row r="587" spans="7:7" ht="15.75" customHeight="1" x14ac:dyDescent="0.2">
      <c r="G587" s="108"/>
    </row>
    <row r="588" spans="7:7" ht="15.75" customHeight="1" x14ac:dyDescent="0.2">
      <c r="G588" s="108"/>
    </row>
    <row r="589" spans="7:7" ht="15.75" customHeight="1" x14ac:dyDescent="0.2">
      <c r="G589" s="108"/>
    </row>
    <row r="590" spans="7:7" ht="15.75" customHeight="1" x14ac:dyDescent="0.2">
      <c r="G590" s="108"/>
    </row>
    <row r="591" spans="7:7" ht="15.75" customHeight="1" x14ac:dyDescent="0.2">
      <c r="G591" s="108"/>
    </row>
    <row r="592" spans="7:7" ht="15.75" customHeight="1" x14ac:dyDescent="0.2">
      <c r="G592" s="108"/>
    </row>
    <row r="593" spans="7:7" ht="15.75" customHeight="1" x14ac:dyDescent="0.2">
      <c r="G593" s="108"/>
    </row>
    <row r="594" spans="7:7" ht="15.75" customHeight="1" x14ac:dyDescent="0.2">
      <c r="G594" s="108"/>
    </row>
    <row r="595" spans="7:7" ht="15.75" customHeight="1" x14ac:dyDescent="0.2">
      <c r="G595" s="108"/>
    </row>
    <row r="596" spans="7:7" ht="15.75" customHeight="1" x14ac:dyDescent="0.2">
      <c r="G596" s="108"/>
    </row>
    <row r="597" spans="7:7" ht="15.75" customHeight="1" x14ac:dyDescent="0.2">
      <c r="G597" s="108"/>
    </row>
    <row r="598" spans="7:7" ht="15.75" customHeight="1" x14ac:dyDescent="0.2">
      <c r="G598" s="108"/>
    </row>
    <row r="599" spans="7:7" ht="15.75" customHeight="1" x14ac:dyDescent="0.2">
      <c r="G599" s="108"/>
    </row>
    <row r="600" spans="7:7" ht="15.75" customHeight="1" x14ac:dyDescent="0.2">
      <c r="G600" s="108"/>
    </row>
    <row r="601" spans="7:7" ht="15.75" customHeight="1" x14ac:dyDescent="0.2">
      <c r="G601" s="108"/>
    </row>
    <row r="602" spans="7:7" ht="15.75" customHeight="1" x14ac:dyDescent="0.2">
      <c r="G602" s="108"/>
    </row>
    <row r="603" spans="7:7" ht="15.75" customHeight="1" x14ac:dyDescent="0.2">
      <c r="G603" s="108"/>
    </row>
    <row r="604" spans="7:7" ht="15.75" customHeight="1" x14ac:dyDescent="0.2">
      <c r="G604" s="108"/>
    </row>
    <row r="605" spans="7:7" ht="15.75" customHeight="1" x14ac:dyDescent="0.2">
      <c r="G605" s="108"/>
    </row>
    <row r="606" spans="7:7" ht="15.75" customHeight="1" x14ac:dyDescent="0.2">
      <c r="G606" s="108"/>
    </row>
    <row r="607" spans="7:7" ht="15.75" customHeight="1" x14ac:dyDescent="0.2">
      <c r="G607" s="108"/>
    </row>
    <row r="608" spans="7:7" ht="15.75" customHeight="1" x14ac:dyDescent="0.2">
      <c r="G608" s="108"/>
    </row>
    <row r="609" spans="7:7" ht="15.75" customHeight="1" x14ac:dyDescent="0.2">
      <c r="G609" s="108"/>
    </row>
    <row r="610" spans="7:7" ht="15.75" customHeight="1" x14ac:dyDescent="0.2">
      <c r="G610" s="108"/>
    </row>
    <row r="611" spans="7:7" ht="15.75" customHeight="1" x14ac:dyDescent="0.2">
      <c r="G611" s="108"/>
    </row>
    <row r="612" spans="7:7" ht="15.75" customHeight="1" x14ac:dyDescent="0.2">
      <c r="G612" s="108"/>
    </row>
    <row r="613" spans="7:7" ht="15.75" customHeight="1" x14ac:dyDescent="0.2">
      <c r="G613" s="108"/>
    </row>
    <row r="614" spans="7:7" ht="15.75" customHeight="1" x14ac:dyDescent="0.2">
      <c r="G614" s="108"/>
    </row>
    <row r="615" spans="7:7" ht="15.75" customHeight="1" x14ac:dyDescent="0.2">
      <c r="G615" s="108"/>
    </row>
    <row r="616" spans="7:7" ht="15.75" customHeight="1" x14ac:dyDescent="0.2">
      <c r="G616" s="108"/>
    </row>
    <row r="617" spans="7:7" ht="15.75" customHeight="1" x14ac:dyDescent="0.2">
      <c r="G617" s="108"/>
    </row>
    <row r="618" spans="7:7" ht="15.75" customHeight="1" x14ac:dyDescent="0.2">
      <c r="G618" s="108"/>
    </row>
    <row r="619" spans="7:7" ht="15.75" customHeight="1" x14ac:dyDescent="0.2">
      <c r="G619" s="108"/>
    </row>
    <row r="620" spans="7:7" ht="15.75" customHeight="1" x14ac:dyDescent="0.2">
      <c r="G620" s="108"/>
    </row>
    <row r="621" spans="7:7" ht="15.75" customHeight="1" x14ac:dyDescent="0.2">
      <c r="G621" s="108"/>
    </row>
    <row r="622" spans="7:7" ht="15.75" customHeight="1" x14ac:dyDescent="0.2">
      <c r="G622" s="108"/>
    </row>
    <row r="623" spans="7:7" ht="15.75" customHeight="1" x14ac:dyDescent="0.2">
      <c r="G623" s="108"/>
    </row>
    <row r="624" spans="7:7" ht="15.75" customHeight="1" x14ac:dyDescent="0.2">
      <c r="G624" s="108"/>
    </row>
    <row r="625" spans="7:7" ht="15.75" customHeight="1" x14ac:dyDescent="0.2">
      <c r="G625" s="108"/>
    </row>
    <row r="626" spans="7:7" ht="15.75" customHeight="1" x14ac:dyDescent="0.2">
      <c r="G626" s="108"/>
    </row>
    <row r="627" spans="7:7" ht="15.75" customHeight="1" x14ac:dyDescent="0.2">
      <c r="G627" s="108"/>
    </row>
    <row r="628" spans="7:7" ht="15.75" customHeight="1" x14ac:dyDescent="0.2">
      <c r="G628" s="108"/>
    </row>
    <row r="629" spans="7:7" ht="15.75" customHeight="1" x14ac:dyDescent="0.2">
      <c r="G629" s="108"/>
    </row>
    <row r="630" spans="7:7" ht="15.75" customHeight="1" x14ac:dyDescent="0.2">
      <c r="G630" s="108"/>
    </row>
    <row r="631" spans="7:7" ht="15.75" customHeight="1" x14ac:dyDescent="0.2">
      <c r="G631" s="108"/>
    </row>
    <row r="632" spans="7:7" ht="15.75" customHeight="1" x14ac:dyDescent="0.2">
      <c r="G632" s="108"/>
    </row>
    <row r="633" spans="7:7" ht="15.75" customHeight="1" x14ac:dyDescent="0.2">
      <c r="G633" s="108"/>
    </row>
    <row r="634" spans="7:7" ht="15.75" customHeight="1" x14ac:dyDescent="0.2">
      <c r="G634" s="108"/>
    </row>
    <row r="635" spans="7:7" ht="15.75" customHeight="1" x14ac:dyDescent="0.2">
      <c r="G635" s="108"/>
    </row>
    <row r="636" spans="7:7" ht="15.75" customHeight="1" x14ac:dyDescent="0.2">
      <c r="G636" s="108"/>
    </row>
    <row r="637" spans="7:7" ht="15.75" customHeight="1" x14ac:dyDescent="0.2">
      <c r="G637" s="108"/>
    </row>
    <row r="638" spans="7:7" ht="15.75" customHeight="1" x14ac:dyDescent="0.2">
      <c r="G638" s="108"/>
    </row>
    <row r="639" spans="7:7" ht="15.75" customHeight="1" x14ac:dyDescent="0.2">
      <c r="G639" s="108"/>
    </row>
    <row r="640" spans="7:7" ht="15.75" customHeight="1" x14ac:dyDescent="0.2">
      <c r="G640" s="108"/>
    </row>
    <row r="641" spans="7:7" ht="15.75" customHeight="1" x14ac:dyDescent="0.2">
      <c r="G641" s="108"/>
    </row>
    <row r="642" spans="7:7" ht="15.75" customHeight="1" x14ac:dyDescent="0.2">
      <c r="G642" s="108"/>
    </row>
    <row r="643" spans="7:7" ht="15.75" customHeight="1" x14ac:dyDescent="0.2">
      <c r="G643" s="108"/>
    </row>
    <row r="644" spans="7:7" ht="15.75" customHeight="1" x14ac:dyDescent="0.2">
      <c r="G644" s="108"/>
    </row>
    <row r="645" spans="7:7" ht="15.75" customHeight="1" x14ac:dyDescent="0.2">
      <c r="G645" s="108"/>
    </row>
    <row r="646" spans="7:7" ht="15.75" customHeight="1" x14ac:dyDescent="0.2">
      <c r="G646" s="108"/>
    </row>
    <row r="647" spans="7:7" ht="15.75" customHeight="1" x14ac:dyDescent="0.2">
      <c r="G647" s="108"/>
    </row>
    <row r="648" spans="7:7" ht="15.75" customHeight="1" x14ac:dyDescent="0.2">
      <c r="G648" s="108"/>
    </row>
    <row r="649" spans="7:7" ht="15.75" customHeight="1" x14ac:dyDescent="0.2">
      <c r="G649" s="108"/>
    </row>
    <row r="650" spans="7:7" ht="15.75" customHeight="1" x14ac:dyDescent="0.2">
      <c r="G650" s="108"/>
    </row>
    <row r="651" spans="7:7" ht="15.75" customHeight="1" x14ac:dyDescent="0.2">
      <c r="G651" s="108"/>
    </row>
    <row r="652" spans="7:7" ht="15.75" customHeight="1" x14ac:dyDescent="0.2">
      <c r="G652" s="108"/>
    </row>
    <row r="653" spans="7:7" ht="15.75" customHeight="1" x14ac:dyDescent="0.2">
      <c r="G653" s="108"/>
    </row>
    <row r="654" spans="7:7" ht="15.75" customHeight="1" x14ac:dyDescent="0.2">
      <c r="G654" s="108"/>
    </row>
    <row r="655" spans="7:7" ht="15.75" customHeight="1" x14ac:dyDescent="0.2">
      <c r="G655" s="108"/>
    </row>
    <row r="656" spans="7:7" ht="15.75" customHeight="1" x14ac:dyDescent="0.2">
      <c r="G656" s="108"/>
    </row>
    <row r="657" spans="7:7" ht="15.75" customHeight="1" x14ac:dyDescent="0.2">
      <c r="G657" s="108"/>
    </row>
    <row r="658" spans="7:7" ht="15.75" customHeight="1" x14ac:dyDescent="0.2">
      <c r="G658" s="108"/>
    </row>
    <row r="659" spans="7:7" ht="15.75" customHeight="1" x14ac:dyDescent="0.2">
      <c r="G659" s="108"/>
    </row>
    <row r="660" spans="7:7" ht="15.75" customHeight="1" x14ac:dyDescent="0.2">
      <c r="G660" s="108"/>
    </row>
    <row r="661" spans="7:7" ht="15.75" customHeight="1" x14ac:dyDescent="0.2">
      <c r="G661" s="108"/>
    </row>
    <row r="662" spans="7:7" ht="15.75" customHeight="1" x14ac:dyDescent="0.2">
      <c r="G662" s="108"/>
    </row>
    <row r="663" spans="7:7" ht="15.75" customHeight="1" x14ac:dyDescent="0.2">
      <c r="G663" s="108"/>
    </row>
    <row r="664" spans="7:7" ht="15.75" customHeight="1" x14ac:dyDescent="0.2">
      <c r="G664" s="108"/>
    </row>
    <row r="665" spans="7:7" ht="15.75" customHeight="1" x14ac:dyDescent="0.2">
      <c r="G665" s="108"/>
    </row>
    <row r="666" spans="7:7" ht="15.75" customHeight="1" x14ac:dyDescent="0.2">
      <c r="G666" s="108"/>
    </row>
    <row r="667" spans="7:7" ht="15.75" customHeight="1" x14ac:dyDescent="0.2">
      <c r="G667" s="108"/>
    </row>
    <row r="668" spans="7:7" ht="15.75" customHeight="1" x14ac:dyDescent="0.2">
      <c r="G668" s="108"/>
    </row>
    <row r="669" spans="7:7" ht="15.75" customHeight="1" x14ac:dyDescent="0.2">
      <c r="G669" s="108"/>
    </row>
    <row r="670" spans="7:7" ht="15.75" customHeight="1" x14ac:dyDescent="0.2">
      <c r="G670" s="108"/>
    </row>
    <row r="671" spans="7:7" ht="15.75" customHeight="1" x14ac:dyDescent="0.2">
      <c r="G671" s="108"/>
    </row>
    <row r="672" spans="7:7" ht="15.75" customHeight="1" x14ac:dyDescent="0.2">
      <c r="G672" s="108"/>
    </row>
    <row r="673" spans="7:7" ht="15.75" customHeight="1" x14ac:dyDescent="0.2">
      <c r="G673" s="108"/>
    </row>
    <row r="674" spans="7:7" ht="15.75" customHeight="1" x14ac:dyDescent="0.2">
      <c r="G674" s="108"/>
    </row>
    <row r="675" spans="7:7" ht="15.75" customHeight="1" x14ac:dyDescent="0.2">
      <c r="G675" s="108"/>
    </row>
    <row r="676" spans="7:7" ht="15.75" customHeight="1" x14ac:dyDescent="0.2">
      <c r="G676" s="108"/>
    </row>
    <row r="677" spans="7:7" ht="15.75" customHeight="1" x14ac:dyDescent="0.2">
      <c r="G677" s="108"/>
    </row>
    <row r="678" spans="7:7" ht="15.75" customHeight="1" x14ac:dyDescent="0.2">
      <c r="G678" s="108"/>
    </row>
    <row r="679" spans="7:7" ht="15.75" customHeight="1" x14ac:dyDescent="0.2">
      <c r="G679" s="108"/>
    </row>
    <row r="680" spans="7:7" ht="15.75" customHeight="1" x14ac:dyDescent="0.2">
      <c r="G680" s="108"/>
    </row>
    <row r="681" spans="7:7" ht="15.75" customHeight="1" x14ac:dyDescent="0.2">
      <c r="G681" s="108"/>
    </row>
    <row r="682" spans="7:7" ht="15.75" customHeight="1" x14ac:dyDescent="0.2">
      <c r="G682" s="108"/>
    </row>
    <row r="683" spans="7:7" ht="15.75" customHeight="1" x14ac:dyDescent="0.2">
      <c r="G683" s="108"/>
    </row>
    <row r="684" spans="7:7" ht="15.75" customHeight="1" x14ac:dyDescent="0.2">
      <c r="G684" s="108"/>
    </row>
    <row r="685" spans="7:7" ht="15.75" customHeight="1" x14ac:dyDescent="0.2">
      <c r="G685" s="108"/>
    </row>
    <row r="686" spans="7:7" ht="15.75" customHeight="1" x14ac:dyDescent="0.2">
      <c r="G686" s="108"/>
    </row>
    <row r="687" spans="7:7" ht="15.75" customHeight="1" x14ac:dyDescent="0.2">
      <c r="G687" s="108"/>
    </row>
    <row r="688" spans="7:7" ht="15.75" customHeight="1" x14ac:dyDescent="0.2">
      <c r="G688" s="108"/>
    </row>
    <row r="689" spans="7:7" ht="15.75" customHeight="1" x14ac:dyDescent="0.2">
      <c r="G689" s="108"/>
    </row>
    <row r="690" spans="7:7" ht="15.75" customHeight="1" x14ac:dyDescent="0.2">
      <c r="G690" s="108"/>
    </row>
    <row r="691" spans="7:7" ht="15.75" customHeight="1" x14ac:dyDescent="0.2">
      <c r="G691" s="108"/>
    </row>
    <row r="692" spans="7:7" ht="15.75" customHeight="1" x14ac:dyDescent="0.2">
      <c r="G692" s="108"/>
    </row>
    <row r="693" spans="7:7" ht="15.75" customHeight="1" x14ac:dyDescent="0.2">
      <c r="G693" s="108"/>
    </row>
    <row r="694" spans="7:7" ht="15.75" customHeight="1" x14ac:dyDescent="0.2">
      <c r="G694" s="108"/>
    </row>
    <row r="695" spans="7:7" ht="15.75" customHeight="1" x14ac:dyDescent="0.2">
      <c r="G695" s="108"/>
    </row>
    <row r="696" spans="7:7" ht="15.75" customHeight="1" x14ac:dyDescent="0.2">
      <c r="G696" s="108"/>
    </row>
    <row r="697" spans="7:7" ht="15.75" customHeight="1" x14ac:dyDescent="0.2">
      <c r="G697" s="108"/>
    </row>
    <row r="698" spans="7:7" ht="15.75" customHeight="1" x14ac:dyDescent="0.2">
      <c r="G698" s="108"/>
    </row>
    <row r="699" spans="7:7" ht="15.75" customHeight="1" x14ac:dyDescent="0.2">
      <c r="G699" s="108"/>
    </row>
    <row r="700" spans="7:7" ht="15.75" customHeight="1" x14ac:dyDescent="0.2">
      <c r="G700" s="108"/>
    </row>
    <row r="701" spans="7:7" ht="15.75" customHeight="1" x14ac:dyDescent="0.2">
      <c r="G701" s="108"/>
    </row>
    <row r="702" spans="7:7" ht="15.75" customHeight="1" x14ac:dyDescent="0.2">
      <c r="G702" s="108"/>
    </row>
    <row r="703" spans="7:7" ht="15.75" customHeight="1" x14ac:dyDescent="0.2">
      <c r="G703" s="108"/>
    </row>
    <row r="704" spans="7:7" ht="15.75" customHeight="1" x14ac:dyDescent="0.2">
      <c r="G704" s="108"/>
    </row>
    <row r="705" spans="7:7" ht="15.75" customHeight="1" x14ac:dyDescent="0.2">
      <c r="G705" s="108"/>
    </row>
    <row r="706" spans="7:7" ht="15.75" customHeight="1" x14ac:dyDescent="0.2">
      <c r="G706" s="108"/>
    </row>
    <row r="707" spans="7:7" ht="15.75" customHeight="1" x14ac:dyDescent="0.2">
      <c r="G707" s="108"/>
    </row>
    <row r="708" spans="7:7" ht="15.75" customHeight="1" x14ac:dyDescent="0.2">
      <c r="G708" s="108"/>
    </row>
    <row r="709" spans="7:7" ht="15.75" customHeight="1" x14ac:dyDescent="0.2">
      <c r="G709" s="108"/>
    </row>
    <row r="710" spans="7:7" ht="15.75" customHeight="1" x14ac:dyDescent="0.2">
      <c r="G710" s="108"/>
    </row>
    <row r="711" spans="7:7" ht="15.75" customHeight="1" x14ac:dyDescent="0.2">
      <c r="G711" s="108"/>
    </row>
    <row r="712" spans="7:7" ht="15.75" customHeight="1" x14ac:dyDescent="0.2">
      <c r="G712" s="108"/>
    </row>
    <row r="713" spans="7:7" ht="15.75" customHeight="1" x14ac:dyDescent="0.2">
      <c r="G713" s="108"/>
    </row>
    <row r="714" spans="7:7" ht="15.75" customHeight="1" x14ac:dyDescent="0.2">
      <c r="G714" s="108"/>
    </row>
    <row r="715" spans="7:7" ht="15.75" customHeight="1" x14ac:dyDescent="0.2">
      <c r="G715" s="108"/>
    </row>
    <row r="716" spans="7:7" ht="15.75" customHeight="1" x14ac:dyDescent="0.2">
      <c r="G716" s="108"/>
    </row>
    <row r="717" spans="7:7" ht="15.75" customHeight="1" x14ac:dyDescent="0.2">
      <c r="G717" s="108"/>
    </row>
    <row r="718" spans="7:7" ht="15.75" customHeight="1" x14ac:dyDescent="0.2">
      <c r="G718" s="108"/>
    </row>
    <row r="719" spans="7:7" ht="15.75" customHeight="1" x14ac:dyDescent="0.2">
      <c r="G719" s="108"/>
    </row>
    <row r="720" spans="7:7" ht="15.75" customHeight="1" x14ac:dyDescent="0.2">
      <c r="G720" s="108"/>
    </row>
    <row r="721" spans="7:7" ht="15.75" customHeight="1" x14ac:dyDescent="0.2">
      <c r="G721" s="108"/>
    </row>
    <row r="722" spans="7:7" ht="15.75" customHeight="1" x14ac:dyDescent="0.2">
      <c r="G722" s="108"/>
    </row>
    <row r="723" spans="7:7" ht="15.75" customHeight="1" x14ac:dyDescent="0.2">
      <c r="G723" s="108"/>
    </row>
    <row r="724" spans="7:7" ht="15.75" customHeight="1" x14ac:dyDescent="0.2">
      <c r="G724" s="108"/>
    </row>
    <row r="725" spans="7:7" ht="15.75" customHeight="1" x14ac:dyDescent="0.2">
      <c r="G725" s="108"/>
    </row>
    <row r="726" spans="7:7" ht="15.75" customHeight="1" x14ac:dyDescent="0.2">
      <c r="G726" s="108"/>
    </row>
    <row r="727" spans="7:7" ht="15.75" customHeight="1" x14ac:dyDescent="0.2">
      <c r="G727" s="108"/>
    </row>
    <row r="728" spans="7:7" ht="15.75" customHeight="1" x14ac:dyDescent="0.2">
      <c r="G728" s="108"/>
    </row>
    <row r="729" spans="7:7" ht="15.75" customHeight="1" x14ac:dyDescent="0.2">
      <c r="G729" s="108"/>
    </row>
    <row r="730" spans="7:7" ht="15.75" customHeight="1" x14ac:dyDescent="0.2">
      <c r="G730" s="108"/>
    </row>
    <row r="731" spans="7:7" ht="15.75" customHeight="1" x14ac:dyDescent="0.2">
      <c r="G731" s="108"/>
    </row>
    <row r="732" spans="7:7" ht="15.75" customHeight="1" x14ac:dyDescent="0.2">
      <c r="G732" s="108"/>
    </row>
    <row r="733" spans="7:7" ht="15.75" customHeight="1" x14ac:dyDescent="0.2">
      <c r="G733" s="108"/>
    </row>
    <row r="734" spans="7:7" ht="15.75" customHeight="1" x14ac:dyDescent="0.2">
      <c r="G734" s="108"/>
    </row>
    <row r="735" spans="7:7" ht="15.75" customHeight="1" x14ac:dyDescent="0.2">
      <c r="G735" s="108"/>
    </row>
    <row r="736" spans="7:7" ht="15.75" customHeight="1" x14ac:dyDescent="0.2">
      <c r="G736" s="108"/>
    </row>
    <row r="737" spans="7:7" ht="15.75" customHeight="1" x14ac:dyDescent="0.2">
      <c r="G737" s="108"/>
    </row>
    <row r="738" spans="7:7" ht="15.75" customHeight="1" x14ac:dyDescent="0.2">
      <c r="G738" s="108"/>
    </row>
    <row r="739" spans="7:7" ht="15.75" customHeight="1" x14ac:dyDescent="0.2">
      <c r="G739" s="108"/>
    </row>
    <row r="740" spans="7:7" ht="15.75" customHeight="1" x14ac:dyDescent="0.2">
      <c r="G740" s="108"/>
    </row>
    <row r="741" spans="7:7" ht="15.75" customHeight="1" x14ac:dyDescent="0.2">
      <c r="G741" s="108"/>
    </row>
    <row r="742" spans="7:7" ht="15.75" customHeight="1" x14ac:dyDescent="0.2">
      <c r="G742" s="108"/>
    </row>
    <row r="743" spans="7:7" ht="15.75" customHeight="1" x14ac:dyDescent="0.2">
      <c r="G743" s="108"/>
    </row>
    <row r="744" spans="7:7" ht="15.75" customHeight="1" x14ac:dyDescent="0.2">
      <c r="G744" s="108"/>
    </row>
    <row r="745" spans="7:7" ht="15.75" customHeight="1" x14ac:dyDescent="0.2">
      <c r="G745" s="108"/>
    </row>
    <row r="746" spans="7:7" ht="15.75" customHeight="1" x14ac:dyDescent="0.2">
      <c r="G746" s="108"/>
    </row>
    <row r="747" spans="7:7" ht="15.75" customHeight="1" x14ac:dyDescent="0.2">
      <c r="G747" s="108"/>
    </row>
    <row r="748" spans="7:7" ht="15.75" customHeight="1" x14ac:dyDescent="0.2">
      <c r="G748" s="108"/>
    </row>
    <row r="749" spans="7:7" ht="15.75" customHeight="1" x14ac:dyDescent="0.2">
      <c r="G749" s="108"/>
    </row>
    <row r="750" spans="7:7" ht="15.75" customHeight="1" x14ac:dyDescent="0.2">
      <c r="G750" s="108"/>
    </row>
    <row r="751" spans="7:7" ht="15.75" customHeight="1" x14ac:dyDescent="0.2">
      <c r="G751" s="108"/>
    </row>
    <row r="752" spans="7:7" ht="15.75" customHeight="1" x14ac:dyDescent="0.2">
      <c r="G752" s="108"/>
    </row>
    <row r="753" spans="7:7" ht="15.75" customHeight="1" x14ac:dyDescent="0.2">
      <c r="G753" s="108"/>
    </row>
    <row r="754" spans="7:7" ht="15.75" customHeight="1" x14ac:dyDescent="0.2">
      <c r="G754" s="108"/>
    </row>
    <row r="755" spans="7:7" ht="15.75" customHeight="1" x14ac:dyDescent="0.2">
      <c r="G755" s="108"/>
    </row>
    <row r="756" spans="7:7" ht="15.75" customHeight="1" x14ac:dyDescent="0.2">
      <c r="G756" s="108"/>
    </row>
    <row r="757" spans="7:7" ht="15.75" customHeight="1" x14ac:dyDescent="0.2">
      <c r="G757" s="108"/>
    </row>
    <row r="758" spans="7:7" ht="15.75" customHeight="1" x14ac:dyDescent="0.2">
      <c r="G758" s="108"/>
    </row>
    <row r="759" spans="7:7" ht="15.75" customHeight="1" x14ac:dyDescent="0.2">
      <c r="G759" s="108"/>
    </row>
    <row r="760" spans="7:7" ht="15.75" customHeight="1" x14ac:dyDescent="0.2">
      <c r="G760" s="108"/>
    </row>
    <row r="761" spans="7:7" ht="15.75" customHeight="1" x14ac:dyDescent="0.2">
      <c r="G761" s="108"/>
    </row>
    <row r="762" spans="7:7" ht="15.75" customHeight="1" x14ac:dyDescent="0.2">
      <c r="G762" s="108"/>
    </row>
    <row r="763" spans="7:7" ht="15.75" customHeight="1" x14ac:dyDescent="0.2">
      <c r="G763" s="108"/>
    </row>
    <row r="764" spans="7:7" ht="15.75" customHeight="1" x14ac:dyDescent="0.2">
      <c r="G764" s="108"/>
    </row>
    <row r="765" spans="7:7" ht="15.75" customHeight="1" x14ac:dyDescent="0.2">
      <c r="G765" s="108"/>
    </row>
    <row r="766" spans="7:7" ht="15.75" customHeight="1" x14ac:dyDescent="0.2">
      <c r="G766" s="108"/>
    </row>
    <row r="767" spans="7:7" ht="15.75" customHeight="1" x14ac:dyDescent="0.2">
      <c r="G767" s="108"/>
    </row>
    <row r="768" spans="7:7" ht="15.75" customHeight="1" x14ac:dyDescent="0.2">
      <c r="G768" s="108"/>
    </row>
    <row r="769" spans="7:7" ht="15.75" customHeight="1" x14ac:dyDescent="0.2">
      <c r="G769" s="108"/>
    </row>
    <row r="770" spans="7:7" ht="15.75" customHeight="1" x14ac:dyDescent="0.2">
      <c r="G770" s="108"/>
    </row>
    <row r="771" spans="7:7" ht="15.75" customHeight="1" x14ac:dyDescent="0.2">
      <c r="G771" s="108"/>
    </row>
    <row r="772" spans="7:7" ht="15.75" customHeight="1" x14ac:dyDescent="0.2">
      <c r="G772" s="108"/>
    </row>
    <row r="773" spans="7:7" ht="15.75" customHeight="1" x14ac:dyDescent="0.2">
      <c r="G773" s="108"/>
    </row>
    <row r="774" spans="7:7" ht="15.75" customHeight="1" x14ac:dyDescent="0.2">
      <c r="G774" s="108"/>
    </row>
    <row r="775" spans="7:7" ht="15.75" customHeight="1" x14ac:dyDescent="0.2">
      <c r="G775" s="108"/>
    </row>
    <row r="776" spans="7:7" ht="15.75" customHeight="1" x14ac:dyDescent="0.2">
      <c r="G776" s="108"/>
    </row>
    <row r="777" spans="7:7" ht="15.75" customHeight="1" x14ac:dyDescent="0.2">
      <c r="G777" s="108"/>
    </row>
    <row r="778" spans="7:7" ht="15.75" customHeight="1" x14ac:dyDescent="0.2">
      <c r="G778" s="108"/>
    </row>
    <row r="779" spans="7:7" ht="15.75" customHeight="1" x14ac:dyDescent="0.2">
      <c r="G779" s="108"/>
    </row>
    <row r="780" spans="7:7" ht="15.75" customHeight="1" x14ac:dyDescent="0.2">
      <c r="G780" s="108"/>
    </row>
    <row r="781" spans="7:7" ht="15.75" customHeight="1" x14ac:dyDescent="0.2">
      <c r="G781" s="108"/>
    </row>
    <row r="782" spans="7:7" ht="15.75" customHeight="1" x14ac:dyDescent="0.2">
      <c r="G782" s="108"/>
    </row>
    <row r="783" spans="7:7" ht="15.75" customHeight="1" x14ac:dyDescent="0.2">
      <c r="G783" s="108"/>
    </row>
    <row r="784" spans="7:7" ht="15.75" customHeight="1" x14ac:dyDescent="0.2">
      <c r="G784" s="108"/>
    </row>
    <row r="785" spans="7:7" ht="15.75" customHeight="1" x14ac:dyDescent="0.2">
      <c r="G785" s="108"/>
    </row>
    <row r="786" spans="7:7" ht="15.75" customHeight="1" x14ac:dyDescent="0.2">
      <c r="G786" s="108"/>
    </row>
    <row r="787" spans="7:7" ht="15.75" customHeight="1" x14ac:dyDescent="0.2">
      <c r="G787" s="108"/>
    </row>
    <row r="788" spans="7:7" ht="15.75" customHeight="1" x14ac:dyDescent="0.2">
      <c r="G788" s="108"/>
    </row>
    <row r="789" spans="7:7" ht="15.75" customHeight="1" x14ac:dyDescent="0.2">
      <c r="G789" s="108"/>
    </row>
    <row r="790" spans="7:7" ht="15.75" customHeight="1" x14ac:dyDescent="0.2">
      <c r="G790" s="108"/>
    </row>
    <row r="791" spans="7:7" ht="15.75" customHeight="1" x14ac:dyDescent="0.2">
      <c r="G791" s="108"/>
    </row>
    <row r="792" spans="7:7" ht="15.75" customHeight="1" x14ac:dyDescent="0.2">
      <c r="G792" s="108"/>
    </row>
    <row r="793" spans="7:7" ht="15.75" customHeight="1" x14ac:dyDescent="0.2">
      <c r="G793" s="108"/>
    </row>
    <row r="794" spans="7:7" ht="15.75" customHeight="1" x14ac:dyDescent="0.2">
      <c r="G794" s="108"/>
    </row>
    <row r="795" spans="7:7" ht="15.75" customHeight="1" x14ac:dyDescent="0.2">
      <c r="G795" s="108"/>
    </row>
    <row r="796" spans="7:7" ht="15.75" customHeight="1" x14ac:dyDescent="0.2">
      <c r="G796" s="108"/>
    </row>
    <row r="797" spans="7:7" ht="15.75" customHeight="1" x14ac:dyDescent="0.2">
      <c r="G797" s="108"/>
    </row>
    <row r="798" spans="7:7" ht="15.75" customHeight="1" x14ac:dyDescent="0.2">
      <c r="G798" s="108"/>
    </row>
    <row r="799" spans="7:7" ht="15.75" customHeight="1" x14ac:dyDescent="0.2">
      <c r="G799" s="108"/>
    </row>
    <row r="800" spans="7:7" ht="15.75" customHeight="1" x14ac:dyDescent="0.2">
      <c r="G800" s="108"/>
    </row>
    <row r="801" spans="7:7" ht="15.75" customHeight="1" x14ac:dyDescent="0.2">
      <c r="G801" s="108"/>
    </row>
    <row r="802" spans="7:7" ht="15.75" customHeight="1" x14ac:dyDescent="0.2">
      <c r="G802" s="108"/>
    </row>
    <row r="803" spans="7:7" ht="15.75" customHeight="1" x14ac:dyDescent="0.2">
      <c r="G803" s="108"/>
    </row>
    <row r="804" spans="7:7" ht="15.75" customHeight="1" x14ac:dyDescent="0.2">
      <c r="G804" s="108"/>
    </row>
    <row r="805" spans="7:7" ht="15.75" customHeight="1" x14ac:dyDescent="0.2">
      <c r="G805" s="108"/>
    </row>
    <row r="806" spans="7:7" ht="15.75" customHeight="1" x14ac:dyDescent="0.2">
      <c r="G806" s="108"/>
    </row>
    <row r="807" spans="7:7" ht="15.75" customHeight="1" x14ac:dyDescent="0.2">
      <c r="G807" s="108"/>
    </row>
    <row r="808" spans="7:7" ht="15.75" customHeight="1" x14ac:dyDescent="0.2">
      <c r="G808" s="108"/>
    </row>
    <row r="809" spans="7:7" ht="15.75" customHeight="1" x14ac:dyDescent="0.2">
      <c r="G809" s="108"/>
    </row>
    <row r="810" spans="7:7" ht="15.75" customHeight="1" x14ac:dyDescent="0.2">
      <c r="G810" s="108"/>
    </row>
    <row r="811" spans="7:7" ht="15.75" customHeight="1" x14ac:dyDescent="0.2">
      <c r="G811" s="108"/>
    </row>
    <row r="812" spans="7:7" ht="15.75" customHeight="1" x14ac:dyDescent="0.2">
      <c r="G812" s="108"/>
    </row>
    <row r="813" spans="7:7" ht="15.75" customHeight="1" x14ac:dyDescent="0.2">
      <c r="G813" s="108"/>
    </row>
    <row r="814" spans="7:7" ht="15.75" customHeight="1" x14ac:dyDescent="0.2">
      <c r="G814" s="108"/>
    </row>
    <row r="815" spans="7:7" ht="15.75" customHeight="1" x14ac:dyDescent="0.2">
      <c r="G815" s="108"/>
    </row>
    <row r="816" spans="7:7" ht="15.75" customHeight="1" x14ac:dyDescent="0.2">
      <c r="G816" s="108"/>
    </row>
    <row r="817" spans="7:7" ht="15.75" customHeight="1" x14ac:dyDescent="0.2">
      <c r="G817" s="108"/>
    </row>
    <row r="818" spans="7:7" ht="15.75" customHeight="1" x14ac:dyDescent="0.2">
      <c r="G818" s="108"/>
    </row>
    <row r="819" spans="7:7" ht="15.75" customHeight="1" x14ac:dyDescent="0.2">
      <c r="G819" s="108"/>
    </row>
    <row r="820" spans="7:7" ht="15.75" customHeight="1" x14ac:dyDescent="0.2">
      <c r="G820" s="108"/>
    </row>
    <row r="821" spans="7:7" ht="15.75" customHeight="1" x14ac:dyDescent="0.2">
      <c r="G821" s="108"/>
    </row>
    <row r="822" spans="7:7" ht="15.75" customHeight="1" x14ac:dyDescent="0.2">
      <c r="G822" s="108"/>
    </row>
    <row r="823" spans="7:7" ht="15.75" customHeight="1" x14ac:dyDescent="0.2">
      <c r="G823" s="108"/>
    </row>
    <row r="824" spans="7:7" ht="15.75" customHeight="1" x14ac:dyDescent="0.2">
      <c r="G824" s="108"/>
    </row>
    <row r="825" spans="7:7" ht="15.75" customHeight="1" x14ac:dyDescent="0.2">
      <c r="G825" s="108"/>
    </row>
    <row r="826" spans="7:7" ht="15.75" customHeight="1" x14ac:dyDescent="0.2">
      <c r="G826" s="108"/>
    </row>
    <row r="827" spans="7:7" ht="15.75" customHeight="1" x14ac:dyDescent="0.2">
      <c r="G827" s="108"/>
    </row>
    <row r="828" spans="7:7" ht="15.75" customHeight="1" x14ac:dyDescent="0.2">
      <c r="G828" s="108"/>
    </row>
    <row r="829" spans="7:7" ht="15.75" customHeight="1" x14ac:dyDescent="0.2">
      <c r="G829" s="108"/>
    </row>
    <row r="830" spans="7:7" ht="15.75" customHeight="1" x14ac:dyDescent="0.2">
      <c r="G830" s="108"/>
    </row>
    <row r="831" spans="7:7" ht="15.75" customHeight="1" x14ac:dyDescent="0.2">
      <c r="G831" s="108"/>
    </row>
    <row r="832" spans="7:7" ht="15.75" customHeight="1" x14ac:dyDescent="0.2">
      <c r="G832" s="108"/>
    </row>
    <row r="833" spans="7:7" ht="15.75" customHeight="1" x14ac:dyDescent="0.2">
      <c r="G833" s="108"/>
    </row>
    <row r="834" spans="7:7" ht="15.75" customHeight="1" x14ac:dyDescent="0.2">
      <c r="G834" s="108"/>
    </row>
    <row r="835" spans="7:7" ht="15.75" customHeight="1" x14ac:dyDescent="0.2">
      <c r="G835" s="108"/>
    </row>
    <row r="836" spans="7:7" ht="15.75" customHeight="1" x14ac:dyDescent="0.2">
      <c r="G836" s="108"/>
    </row>
    <row r="837" spans="7:7" ht="15.75" customHeight="1" x14ac:dyDescent="0.2">
      <c r="G837" s="108"/>
    </row>
    <row r="838" spans="7:7" ht="15.75" customHeight="1" x14ac:dyDescent="0.2">
      <c r="G838" s="108"/>
    </row>
    <row r="839" spans="7:7" ht="15.75" customHeight="1" x14ac:dyDescent="0.2">
      <c r="G839" s="108"/>
    </row>
    <row r="840" spans="7:7" ht="15.75" customHeight="1" x14ac:dyDescent="0.2">
      <c r="G840" s="108"/>
    </row>
    <row r="841" spans="7:7" ht="15.75" customHeight="1" x14ac:dyDescent="0.2">
      <c r="G841" s="108"/>
    </row>
    <row r="842" spans="7:7" ht="15.75" customHeight="1" x14ac:dyDescent="0.2">
      <c r="G842" s="108"/>
    </row>
    <row r="843" spans="7:7" ht="15.75" customHeight="1" x14ac:dyDescent="0.2">
      <c r="G843" s="108"/>
    </row>
    <row r="844" spans="7:7" ht="15.75" customHeight="1" x14ac:dyDescent="0.2">
      <c r="G844" s="108"/>
    </row>
    <row r="845" spans="7:7" ht="15.75" customHeight="1" x14ac:dyDescent="0.2">
      <c r="G845" s="108"/>
    </row>
    <row r="846" spans="7:7" ht="15.75" customHeight="1" x14ac:dyDescent="0.2">
      <c r="G846" s="108"/>
    </row>
    <row r="847" spans="7:7" ht="15.75" customHeight="1" x14ac:dyDescent="0.2">
      <c r="G847" s="108"/>
    </row>
    <row r="848" spans="7:7" ht="15.75" customHeight="1" x14ac:dyDescent="0.2">
      <c r="G848" s="108"/>
    </row>
    <row r="849" spans="7:7" ht="15.75" customHeight="1" x14ac:dyDescent="0.2">
      <c r="G849" s="108"/>
    </row>
    <row r="850" spans="7:7" ht="15.75" customHeight="1" x14ac:dyDescent="0.2">
      <c r="G850" s="108"/>
    </row>
    <row r="851" spans="7:7" ht="15.75" customHeight="1" x14ac:dyDescent="0.2">
      <c r="G851" s="108"/>
    </row>
    <row r="852" spans="7:7" ht="15.75" customHeight="1" x14ac:dyDescent="0.2">
      <c r="G852" s="108"/>
    </row>
    <row r="853" spans="7:7" ht="15.75" customHeight="1" x14ac:dyDescent="0.2">
      <c r="G853" s="108"/>
    </row>
    <row r="854" spans="7:7" ht="15.75" customHeight="1" x14ac:dyDescent="0.2">
      <c r="G854" s="108"/>
    </row>
    <row r="855" spans="7:7" ht="15.75" customHeight="1" x14ac:dyDescent="0.2">
      <c r="G855" s="108"/>
    </row>
    <row r="856" spans="7:7" ht="15.75" customHeight="1" x14ac:dyDescent="0.2">
      <c r="G856" s="108"/>
    </row>
    <row r="857" spans="7:7" ht="15.75" customHeight="1" x14ac:dyDescent="0.2">
      <c r="G857" s="108"/>
    </row>
    <row r="858" spans="7:7" ht="15.75" customHeight="1" x14ac:dyDescent="0.2">
      <c r="G858" s="108"/>
    </row>
    <row r="859" spans="7:7" ht="15.75" customHeight="1" x14ac:dyDescent="0.2">
      <c r="G859" s="108"/>
    </row>
    <row r="860" spans="7:7" ht="15.75" customHeight="1" x14ac:dyDescent="0.2">
      <c r="G860" s="108"/>
    </row>
    <row r="861" spans="7:7" ht="15.75" customHeight="1" x14ac:dyDescent="0.2">
      <c r="G861" s="108"/>
    </row>
    <row r="862" spans="7:7" ht="15.75" customHeight="1" x14ac:dyDescent="0.2">
      <c r="G862" s="108"/>
    </row>
    <row r="863" spans="7:7" ht="15.75" customHeight="1" x14ac:dyDescent="0.2">
      <c r="G863" s="108"/>
    </row>
    <row r="864" spans="7:7" ht="15.75" customHeight="1" x14ac:dyDescent="0.2">
      <c r="G864" s="108"/>
    </row>
    <row r="865" spans="7:7" ht="15.75" customHeight="1" x14ac:dyDescent="0.2">
      <c r="G865" s="108"/>
    </row>
    <row r="866" spans="7:7" ht="15.75" customHeight="1" x14ac:dyDescent="0.2">
      <c r="G866" s="108"/>
    </row>
    <row r="867" spans="7:7" ht="15.75" customHeight="1" x14ac:dyDescent="0.2">
      <c r="G867" s="108"/>
    </row>
    <row r="868" spans="7:7" ht="15.75" customHeight="1" x14ac:dyDescent="0.2">
      <c r="G868" s="108"/>
    </row>
    <row r="869" spans="7:7" ht="15.75" customHeight="1" x14ac:dyDescent="0.2">
      <c r="G869" s="108"/>
    </row>
    <row r="870" spans="7:7" ht="15.75" customHeight="1" x14ac:dyDescent="0.2">
      <c r="G870" s="108"/>
    </row>
    <row r="871" spans="7:7" ht="15.75" customHeight="1" x14ac:dyDescent="0.2">
      <c r="G871" s="108"/>
    </row>
    <row r="872" spans="7:7" ht="15.75" customHeight="1" x14ac:dyDescent="0.2">
      <c r="G872" s="108"/>
    </row>
    <row r="873" spans="7:7" ht="15.75" customHeight="1" x14ac:dyDescent="0.2">
      <c r="G873" s="108"/>
    </row>
    <row r="874" spans="7:7" ht="15.75" customHeight="1" x14ac:dyDescent="0.2">
      <c r="G874" s="108"/>
    </row>
    <row r="875" spans="7:7" ht="15.75" customHeight="1" x14ac:dyDescent="0.2">
      <c r="G875" s="108"/>
    </row>
    <row r="876" spans="7:7" ht="15.75" customHeight="1" x14ac:dyDescent="0.2">
      <c r="G876" s="108"/>
    </row>
    <row r="877" spans="7:7" ht="15.75" customHeight="1" x14ac:dyDescent="0.2">
      <c r="G877" s="108"/>
    </row>
    <row r="878" spans="7:7" ht="15.75" customHeight="1" x14ac:dyDescent="0.2">
      <c r="G878" s="108"/>
    </row>
    <row r="879" spans="7:7" ht="15.75" customHeight="1" x14ac:dyDescent="0.2">
      <c r="G879" s="108"/>
    </row>
    <row r="880" spans="7:7" ht="15.75" customHeight="1" x14ac:dyDescent="0.2">
      <c r="G880" s="108"/>
    </row>
    <row r="881" spans="7:7" ht="15.75" customHeight="1" x14ac:dyDescent="0.2">
      <c r="G881" s="108"/>
    </row>
    <row r="882" spans="7:7" ht="15.75" customHeight="1" x14ac:dyDescent="0.2">
      <c r="G882" s="108"/>
    </row>
    <row r="883" spans="7:7" ht="15.75" customHeight="1" x14ac:dyDescent="0.2">
      <c r="G883" s="108"/>
    </row>
    <row r="884" spans="7:7" ht="15.75" customHeight="1" x14ac:dyDescent="0.2">
      <c r="G884" s="108"/>
    </row>
    <row r="885" spans="7:7" ht="15.75" customHeight="1" x14ac:dyDescent="0.2">
      <c r="G885" s="108"/>
    </row>
    <row r="886" spans="7:7" ht="15.75" customHeight="1" x14ac:dyDescent="0.2">
      <c r="G886" s="108"/>
    </row>
    <row r="887" spans="7:7" ht="15.75" customHeight="1" x14ac:dyDescent="0.2">
      <c r="G887" s="108"/>
    </row>
    <row r="888" spans="7:7" ht="15.75" customHeight="1" x14ac:dyDescent="0.2">
      <c r="G888" s="108"/>
    </row>
    <row r="889" spans="7:7" ht="15.75" customHeight="1" x14ac:dyDescent="0.2">
      <c r="G889" s="108"/>
    </row>
    <row r="890" spans="7:7" ht="15.75" customHeight="1" x14ac:dyDescent="0.2">
      <c r="G890" s="108"/>
    </row>
    <row r="891" spans="7:7" ht="15.75" customHeight="1" x14ac:dyDescent="0.2">
      <c r="G891" s="108"/>
    </row>
    <row r="892" spans="7:7" ht="15.75" customHeight="1" x14ac:dyDescent="0.2">
      <c r="G892" s="108"/>
    </row>
    <row r="893" spans="7:7" ht="15.75" customHeight="1" x14ac:dyDescent="0.2">
      <c r="G893" s="108"/>
    </row>
    <row r="894" spans="7:7" ht="15.75" customHeight="1" x14ac:dyDescent="0.2">
      <c r="G894" s="108"/>
    </row>
    <row r="895" spans="7:7" ht="15.75" customHeight="1" x14ac:dyDescent="0.2">
      <c r="G895" s="108"/>
    </row>
    <row r="896" spans="7:7" ht="15.75" customHeight="1" x14ac:dyDescent="0.2">
      <c r="G896" s="108"/>
    </row>
    <row r="897" spans="7:7" ht="15.75" customHeight="1" x14ac:dyDescent="0.2">
      <c r="G897" s="108"/>
    </row>
    <row r="898" spans="7:7" ht="15.75" customHeight="1" x14ac:dyDescent="0.2">
      <c r="G898" s="108"/>
    </row>
    <row r="899" spans="7:7" ht="15.75" customHeight="1" x14ac:dyDescent="0.2">
      <c r="G899" s="108"/>
    </row>
    <row r="900" spans="7:7" ht="15.75" customHeight="1" x14ac:dyDescent="0.2">
      <c r="G900" s="108"/>
    </row>
    <row r="901" spans="7:7" ht="15.75" customHeight="1" x14ac:dyDescent="0.2">
      <c r="G901" s="108"/>
    </row>
    <row r="902" spans="7:7" ht="15.75" customHeight="1" x14ac:dyDescent="0.2">
      <c r="G902" s="108"/>
    </row>
    <row r="903" spans="7:7" ht="15.75" customHeight="1" x14ac:dyDescent="0.2">
      <c r="G903" s="108"/>
    </row>
    <row r="904" spans="7:7" ht="15.75" customHeight="1" x14ac:dyDescent="0.2">
      <c r="G904" s="108"/>
    </row>
    <row r="905" spans="7:7" ht="15.75" customHeight="1" x14ac:dyDescent="0.2">
      <c r="G905" s="108"/>
    </row>
    <row r="906" spans="7:7" ht="15.75" customHeight="1" x14ac:dyDescent="0.2">
      <c r="G906" s="108"/>
    </row>
    <row r="907" spans="7:7" ht="15.75" customHeight="1" x14ac:dyDescent="0.2">
      <c r="G907" s="108"/>
    </row>
    <row r="908" spans="7:7" ht="15.75" customHeight="1" x14ac:dyDescent="0.2">
      <c r="G908" s="108"/>
    </row>
    <row r="909" spans="7:7" ht="15.75" customHeight="1" x14ac:dyDescent="0.2">
      <c r="G909" s="108"/>
    </row>
    <row r="910" spans="7:7" ht="15.75" customHeight="1" x14ac:dyDescent="0.2">
      <c r="G910" s="108"/>
    </row>
    <row r="911" spans="7:7" ht="15.75" customHeight="1" x14ac:dyDescent="0.2">
      <c r="G911" s="108"/>
    </row>
    <row r="912" spans="7:7" ht="15.75" customHeight="1" x14ac:dyDescent="0.2">
      <c r="G912" s="108"/>
    </row>
    <row r="913" spans="7:7" ht="15.75" customHeight="1" x14ac:dyDescent="0.2">
      <c r="G913" s="108"/>
    </row>
    <row r="914" spans="7:7" ht="15.75" customHeight="1" x14ac:dyDescent="0.2">
      <c r="G914" s="108"/>
    </row>
    <row r="915" spans="7:7" ht="15.75" customHeight="1" x14ac:dyDescent="0.2">
      <c r="G915" s="108"/>
    </row>
    <row r="916" spans="7:7" ht="15.75" customHeight="1" x14ac:dyDescent="0.2">
      <c r="G916" s="108"/>
    </row>
    <row r="917" spans="7:7" ht="15.75" customHeight="1" x14ac:dyDescent="0.2">
      <c r="G917" s="108"/>
    </row>
    <row r="918" spans="7:7" ht="15.75" customHeight="1" x14ac:dyDescent="0.2">
      <c r="G918" s="108"/>
    </row>
    <row r="919" spans="7:7" ht="15.75" customHeight="1" x14ac:dyDescent="0.2">
      <c r="G919" s="108"/>
    </row>
    <row r="920" spans="7:7" ht="15.75" customHeight="1" x14ac:dyDescent="0.2">
      <c r="G920" s="108"/>
    </row>
    <row r="921" spans="7:7" ht="15.75" customHeight="1" x14ac:dyDescent="0.2">
      <c r="G921" s="108"/>
    </row>
    <row r="922" spans="7:7" ht="15.75" customHeight="1" x14ac:dyDescent="0.2">
      <c r="G922" s="108"/>
    </row>
    <row r="923" spans="7:7" ht="15.75" customHeight="1" x14ac:dyDescent="0.2">
      <c r="G923" s="108"/>
    </row>
    <row r="924" spans="7:7" ht="15.75" customHeight="1" x14ac:dyDescent="0.2">
      <c r="G924" s="108"/>
    </row>
    <row r="925" spans="7:7" ht="15.75" customHeight="1" x14ac:dyDescent="0.2">
      <c r="G925" s="108"/>
    </row>
    <row r="926" spans="7:7" ht="15.75" customHeight="1" x14ac:dyDescent="0.2">
      <c r="G926" s="108"/>
    </row>
    <row r="927" spans="7:7" ht="15.75" customHeight="1" x14ac:dyDescent="0.2">
      <c r="G927" s="108"/>
    </row>
    <row r="928" spans="7:7" ht="15.75" customHeight="1" x14ac:dyDescent="0.2">
      <c r="G928" s="108"/>
    </row>
    <row r="929" spans="7:7" ht="15.75" customHeight="1" x14ac:dyDescent="0.2">
      <c r="G929" s="108"/>
    </row>
    <row r="930" spans="7:7" ht="15.75" customHeight="1" x14ac:dyDescent="0.2">
      <c r="G930" s="108"/>
    </row>
    <row r="931" spans="7:7" ht="15.75" customHeight="1" x14ac:dyDescent="0.2">
      <c r="G931" s="108"/>
    </row>
    <row r="932" spans="7:7" ht="15.75" customHeight="1" x14ac:dyDescent="0.2">
      <c r="G932" s="108"/>
    </row>
    <row r="933" spans="7:7" ht="15.75" customHeight="1" x14ac:dyDescent="0.2">
      <c r="G933" s="108"/>
    </row>
    <row r="934" spans="7:7" ht="15.75" customHeight="1" x14ac:dyDescent="0.2">
      <c r="G934" s="108"/>
    </row>
    <row r="935" spans="7:7" ht="15.75" customHeight="1" x14ac:dyDescent="0.2">
      <c r="G935" s="108"/>
    </row>
    <row r="936" spans="7:7" ht="15.75" customHeight="1" x14ac:dyDescent="0.2">
      <c r="G936" s="108"/>
    </row>
    <row r="937" spans="7:7" ht="15.75" customHeight="1" x14ac:dyDescent="0.2">
      <c r="G937" s="108"/>
    </row>
    <row r="938" spans="7:7" ht="15.75" customHeight="1" x14ac:dyDescent="0.2">
      <c r="G938" s="108"/>
    </row>
    <row r="939" spans="7:7" ht="15.75" customHeight="1" x14ac:dyDescent="0.2">
      <c r="G939" s="108"/>
    </row>
    <row r="940" spans="7:7" ht="15.75" customHeight="1" x14ac:dyDescent="0.2">
      <c r="G940" s="108"/>
    </row>
    <row r="941" spans="7:7" ht="15.75" customHeight="1" x14ac:dyDescent="0.2">
      <c r="G941" s="108"/>
    </row>
    <row r="942" spans="7:7" ht="15.75" customHeight="1" x14ac:dyDescent="0.2">
      <c r="G942" s="108"/>
    </row>
    <row r="943" spans="7:7" ht="15.75" customHeight="1" x14ac:dyDescent="0.2">
      <c r="G943" s="108"/>
    </row>
    <row r="944" spans="7:7" ht="15.75" customHeight="1" x14ac:dyDescent="0.2">
      <c r="G944" s="108"/>
    </row>
    <row r="945" spans="7:7" ht="15.75" customHeight="1" x14ac:dyDescent="0.2">
      <c r="G945" s="108"/>
    </row>
    <row r="946" spans="7:7" ht="15.75" customHeight="1" x14ac:dyDescent="0.2">
      <c r="G946" s="108"/>
    </row>
    <row r="947" spans="7:7" ht="15.75" customHeight="1" x14ac:dyDescent="0.2">
      <c r="G947" s="108"/>
    </row>
    <row r="948" spans="7:7" ht="15.75" customHeight="1" x14ac:dyDescent="0.2">
      <c r="G948" s="108"/>
    </row>
    <row r="949" spans="7:7" ht="15.75" customHeight="1" x14ac:dyDescent="0.2">
      <c r="G949" s="108"/>
    </row>
    <row r="950" spans="7:7" ht="15.75" customHeight="1" x14ac:dyDescent="0.2">
      <c r="G950" s="108"/>
    </row>
    <row r="951" spans="7:7" ht="15.75" customHeight="1" x14ac:dyDescent="0.2">
      <c r="G951" s="108"/>
    </row>
    <row r="952" spans="7:7" ht="15.75" customHeight="1" x14ac:dyDescent="0.2">
      <c r="G952" s="108"/>
    </row>
    <row r="953" spans="7:7" ht="15.75" customHeight="1" x14ac:dyDescent="0.2">
      <c r="G953" s="108"/>
    </row>
    <row r="954" spans="7:7" ht="15.75" customHeight="1" x14ac:dyDescent="0.2">
      <c r="G954" s="108"/>
    </row>
    <row r="955" spans="7:7" ht="15.75" customHeight="1" x14ac:dyDescent="0.2">
      <c r="G955" s="108"/>
    </row>
    <row r="956" spans="7:7" ht="15.75" customHeight="1" x14ac:dyDescent="0.2">
      <c r="G956" s="108"/>
    </row>
    <row r="957" spans="7:7" ht="15.75" customHeight="1" x14ac:dyDescent="0.2">
      <c r="G957" s="108"/>
    </row>
    <row r="958" spans="7:7" ht="15.75" customHeight="1" x14ac:dyDescent="0.2">
      <c r="G958" s="108"/>
    </row>
    <row r="959" spans="7:7" ht="15.75" customHeight="1" x14ac:dyDescent="0.2">
      <c r="G959" s="108"/>
    </row>
    <row r="960" spans="7:7" ht="15.75" customHeight="1" x14ac:dyDescent="0.2">
      <c r="G960" s="108"/>
    </row>
    <row r="961" spans="7:7" ht="15.75" customHeight="1" x14ac:dyDescent="0.2">
      <c r="G961" s="108"/>
    </row>
    <row r="962" spans="7:7" ht="15.75" customHeight="1" x14ac:dyDescent="0.2">
      <c r="G962" s="108"/>
    </row>
    <row r="963" spans="7:7" ht="15.75" customHeight="1" x14ac:dyDescent="0.2">
      <c r="G963" s="108"/>
    </row>
    <row r="964" spans="7:7" ht="15.75" customHeight="1" x14ac:dyDescent="0.2">
      <c r="G964" s="108"/>
    </row>
    <row r="965" spans="7:7" ht="15.75" customHeight="1" x14ac:dyDescent="0.2">
      <c r="G965" s="108"/>
    </row>
    <row r="966" spans="7:7" ht="15.75" customHeight="1" x14ac:dyDescent="0.2">
      <c r="G966" s="108"/>
    </row>
    <row r="967" spans="7:7" ht="15.75" customHeight="1" x14ac:dyDescent="0.2">
      <c r="G967" s="108"/>
    </row>
    <row r="968" spans="7:7" ht="15.75" customHeight="1" x14ac:dyDescent="0.2">
      <c r="G968" s="108"/>
    </row>
    <row r="969" spans="7:7" ht="15.75" customHeight="1" x14ac:dyDescent="0.2">
      <c r="G969" s="108"/>
    </row>
    <row r="970" spans="7:7" ht="15.75" customHeight="1" x14ac:dyDescent="0.2">
      <c r="G970" s="108"/>
    </row>
    <row r="971" spans="7:7" ht="15.75" customHeight="1" x14ac:dyDescent="0.2">
      <c r="G971" s="108"/>
    </row>
    <row r="972" spans="7:7" ht="15.75" customHeight="1" x14ac:dyDescent="0.2">
      <c r="G972" s="108"/>
    </row>
    <row r="973" spans="7:7" ht="15.75" customHeight="1" x14ac:dyDescent="0.2">
      <c r="G973" s="108"/>
    </row>
    <row r="974" spans="7:7" ht="15.75" customHeight="1" x14ac:dyDescent="0.2">
      <c r="G974" s="108"/>
    </row>
    <row r="975" spans="7:7" ht="15.75" customHeight="1" x14ac:dyDescent="0.2">
      <c r="G975" s="108"/>
    </row>
    <row r="976" spans="7:7" ht="15.75" customHeight="1" x14ac:dyDescent="0.2">
      <c r="G976" s="108"/>
    </row>
    <row r="977" spans="7:7" ht="15.75" customHeight="1" x14ac:dyDescent="0.2">
      <c r="G977" s="108"/>
    </row>
    <row r="978" spans="7:7" ht="15.75" customHeight="1" x14ac:dyDescent="0.2">
      <c r="G978" s="108"/>
    </row>
    <row r="979" spans="7:7" ht="15.75" customHeight="1" x14ac:dyDescent="0.2">
      <c r="G979" s="108"/>
    </row>
    <row r="980" spans="7:7" ht="15.75" customHeight="1" x14ac:dyDescent="0.2">
      <c r="G980" s="108"/>
    </row>
    <row r="981" spans="7:7" ht="15.75" customHeight="1" x14ac:dyDescent="0.2">
      <c r="G981" s="108"/>
    </row>
    <row r="982" spans="7:7" ht="15.75" customHeight="1" x14ac:dyDescent="0.2">
      <c r="G982" s="108"/>
    </row>
    <row r="983" spans="7:7" ht="15.75" customHeight="1" x14ac:dyDescent="0.2">
      <c r="G983" s="108"/>
    </row>
    <row r="984" spans="7:7" ht="15.75" customHeight="1" x14ac:dyDescent="0.2">
      <c r="G984" s="108"/>
    </row>
    <row r="985" spans="7:7" ht="15.75" customHeight="1" x14ac:dyDescent="0.2">
      <c r="G985" s="108"/>
    </row>
    <row r="986" spans="7:7" ht="15.75" customHeight="1" x14ac:dyDescent="0.2">
      <c r="G986" s="108"/>
    </row>
    <row r="987" spans="7:7" ht="15.75" customHeight="1" x14ac:dyDescent="0.2">
      <c r="G987" s="108"/>
    </row>
    <row r="988" spans="7:7" ht="15.75" customHeight="1" x14ac:dyDescent="0.2">
      <c r="G988" s="108"/>
    </row>
    <row r="989" spans="7:7" ht="15.75" customHeight="1" x14ac:dyDescent="0.2">
      <c r="G989" s="108"/>
    </row>
    <row r="990" spans="7:7" ht="15.75" customHeight="1" x14ac:dyDescent="0.2">
      <c r="G990" s="108"/>
    </row>
    <row r="991" spans="7:7" ht="15.75" customHeight="1" x14ac:dyDescent="0.2">
      <c r="G991" s="108"/>
    </row>
    <row r="992" spans="7:7" ht="15.75" customHeight="1" x14ac:dyDescent="0.2">
      <c r="G992" s="108"/>
    </row>
    <row r="993" spans="7:7" ht="15.75" customHeight="1" x14ac:dyDescent="0.2">
      <c r="G993" s="108"/>
    </row>
    <row r="994" spans="7:7" ht="15.75" customHeight="1" x14ac:dyDescent="0.2">
      <c r="G994" s="108"/>
    </row>
    <row r="995" spans="7:7" ht="15.75" customHeight="1" x14ac:dyDescent="0.2">
      <c r="G995" s="108"/>
    </row>
    <row r="996" spans="7:7" ht="15.75" customHeight="1" x14ac:dyDescent="0.2">
      <c r="G996" s="108"/>
    </row>
    <row r="997" spans="7:7" ht="15.75" customHeight="1" x14ac:dyDescent="0.2">
      <c r="G997" s="108"/>
    </row>
    <row r="998" spans="7:7" ht="15.75" customHeight="1" x14ac:dyDescent="0.2">
      <c r="G998" s="108"/>
    </row>
    <row r="999" spans="7:7" ht="15.75" customHeight="1" x14ac:dyDescent="0.2">
      <c r="G999" s="108"/>
    </row>
    <row r="1000" spans="7:7" ht="15.75" customHeight="1" x14ac:dyDescent="0.2">
      <c r="G1000" s="108"/>
    </row>
  </sheetData>
  <mergeCells count="11">
    <mergeCell ref="G7:G8"/>
    <mergeCell ref="H7:H8"/>
    <mergeCell ref="B6:D8"/>
    <mergeCell ref="B10:D10"/>
    <mergeCell ref="B2:M2"/>
    <mergeCell ref="B3:M3"/>
    <mergeCell ref="B4:M4"/>
    <mergeCell ref="E6:E8"/>
    <mergeCell ref="F6:M6"/>
    <mergeCell ref="F7:F8"/>
    <mergeCell ref="I7:M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zoomScale="90" zoomScaleNormal="90" workbookViewId="0">
      <selection activeCell="N22" sqref="N22"/>
    </sheetView>
  </sheetViews>
  <sheetFormatPr baseColWidth="10" defaultColWidth="14.42578125" defaultRowHeight="15" customHeight="1" x14ac:dyDescent="0.2"/>
  <cols>
    <col min="1" max="1" width="3.140625" customWidth="1"/>
    <col min="2" max="2" width="1.140625" customWidth="1"/>
    <col min="3" max="3" width="31.140625" customWidth="1"/>
    <col min="4" max="4" width="16.7109375" customWidth="1"/>
    <col min="5" max="5" width="17.28515625" customWidth="1"/>
    <col min="6" max="6" width="16.140625" customWidth="1"/>
    <col min="7" max="7" width="8" hidden="1" customWidth="1"/>
    <col min="8" max="8" width="16.7109375" customWidth="1"/>
    <col min="9" max="9" width="13.85546875" customWidth="1"/>
    <col min="10" max="10" width="17.28515625" customWidth="1"/>
    <col min="11" max="11" width="13.140625" customWidth="1"/>
    <col min="12" max="12" width="2.42578125" customWidth="1"/>
    <col min="13" max="13" width="18.85546875" customWidth="1"/>
    <col min="14" max="14" width="18.7109375" customWidth="1"/>
    <col min="15" max="15" width="15.5703125" customWidth="1"/>
    <col min="16" max="19" width="9.140625" customWidth="1"/>
    <col min="20" max="20" width="30" customWidth="1"/>
    <col min="21" max="22" width="9.140625" customWidth="1"/>
    <col min="23" max="26" width="10" customWidth="1"/>
  </cols>
  <sheetData>
    <row r="1" spans="1:26" ht="12.75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6.5" customHeight="1" x14ac:dyDescent="0.25">
      <c r="A2" s="94"/>
      <c r="B2" s="514" t="s">
        <v>219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95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6.5" customHeight="1" x14ac:dyDescent="0.25">
      <c r="A3" s="94"/>
      <c r="B3" s="514" t="s">
        <v>220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95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6.5" customHeight="1" x14ac:dyDescent="0.25">
      <c r="A4" s="94"/>
      <c r="B4" s="473" t="s">
        <v>1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96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5.7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21.75" customHeight="1" x14ac:dyDescent="0.2">
      <c r="A6" s="97"/>
      <c r="B6" s="512" t="s">
        <v>221</v>
      </c>
      <c r="C6" s="483"/>
      <c r="D6" s="471"/>
      <c r="E6" s="511" t="s">
        <v>3</v>
      </c>
      <c r="F6" s="476"/>
      <c r="G6" s="476"/>
      <c r="H6" s="476"/>
      <c r="I6" s="476"/>
      <c r="J6" s="476"/>
      <c r="K6" s="476"/>
      <c r="L6" s="490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21.75" customHeight="1" x14ac:dyDescent="0.2">
      <c r="A7" s="97"/>
      <c r="B7" s="504"/>
      <c r="C7" s="478"/>
      <c r="D7" s="212" t="s">
        <v>4</v>
      </c>
      <c r="E7" s="502" t="s">
        <v>48</v>
      </c>
      <c r="F7" s="502" t="s">
        <v>22</v>
      </c>
      <c r="G7" s="502" t="s">
        <v>19</v>
      </c>
      <c r="H7" s="511" t="s">
        <v>49</v>
      </c>
      <c r="I7" s="476"/>
      <c r="J7" s="476"/>
      <c r="K7" s="476"/>
      <c r="L7" s="490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21.75" customHeight="1" x14ac:dyDescent="0.2">
      <c r="A8" s="97"/>
      <c r="B8" s="484"/>
      <c r="C8" s="485"/>
      <c r="D8" s="98"/>
      <c r="E8" s="487"/>
      <c r="F8" s="487"/>
      <c r="G8" s="487"/>
      <c r="H8" s="99" t="s">
        <v>4</v>
      </c>
      <c r="I8" s="99" t="s">
        <v>176</v>
      </c>
      <c r="J8" s="99" t="s">
        <v>222</v>
      </c>
      <c r="K8" s="511" t="s">
        <v>223</v>
      </c>
      <c r="L8" s="490"/>
      <c r="M8" s="6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8.25" customHeight="1" x14ac:dyDescent="0.25">
      <c r="A9" s="62"/>
      <c r="B9" s="213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 customHeight="1" x14ac:dyDescent="0.25">
      <c r="A10" s="62"/>
      <c r="B10" s="513" t="s">
        <v>4</v>
      </c>
      <c r="C10" s="478"/>
      <c r="D10" s="387">
        <f>SUM(E10:H10)</f>
        <v>77289.14</v>
      </c>
      <c r="E10" s="387">
        <f t="shared" ref="E10:G10" si="0">SUM(E12,E39,E48)</f>
        <v>56665.24</v>
      </c>
      <c r="F10" s="468">
        <f t="shared" si="0"/>
        <v>16062.31</v>
      </c>
      <c r="G10" s="214">
        <f t="shared" si="0"/>
        <v>0</v>
      </c>
      <c r="H10" s="214">
        <f>SUM(I10:K10)</f>
        <v>4561.59</v>
      </c>
      <c r="I10" s="214">
        <f t="shared" ref="I10:K10" si="1">+I12</f>
        <v>228.98999999999995</v>
      </c>
      <c r="J10" s="467">
        <f t="shared" si="1"/>
        <v>4332.6000000000004</v>
      </c>
      <c r="K10" s="214">
        <f t="shared" si="1"/>
        <v>0</v>
      </c>
      <c r="L10" s="215"/>
      <c r="M10" s="62"/>
      <c r="N10" s="102"/>
      <c r="O10" s="103"/>
      <c r="P10" s="103"/>
      <c r="Q10" s="103"/>
      <c r="R10" s="103"/>
      <c r="S10" s="62"/>
      <c r="T10" s="62"/>
      <c r="U10" s="62"/>
      <c r="V10" s="62"/>
      <c r="W10" s="62"/>
      <c r="X10" s="62"/>
      <c r="Y10" s="62"/>
      <c r="Z10" s="62"/>
    </row>
    <row r="11" spans="1:26" ht="9" customHeight="1" x14ac:dyDescent="0.2">
      <c r="A11" s="53"/>
      <c r="B11" s="216"/>
      <c r="C11" s="34"/>
      <c r="D11" s="27"/>
      <c r="E11" s="27"/>
      <c r="F11" s="27"/>
      <c r="G11" s="27"/>
      <c r="H11" s="27"/>
      <c r="I11" s="27"/>
      <c r="J11" s="27"/>
      <c r="K11" s="27"/>
      <c r="L11" s="104"/>
      <c r="M11" s="53"/>
      <c r="N11" s="105"/>
      <c r="O11" s="105"/>
      <c r="P11" s="105"/>
      <c r="Q11" s="105"/>
      <c r="R11" s="105"/>
      <c r="S11" s="53"/>
      <c r="T11" s="53"/>
      <c r="U11" s="53"/>
      <c r="V11" s="53"/>
      <c r="W11" s="53"/>
      <c r="X11" s="53"/>
      <c r="Y11" s="53"/>
      <c r="Z11" s="53"/>
    </row>
    <row r="12" spans="1:26" ht="15" customHeight="1" x14ac:dyDescent="0.25">
      <c r="A12" s="53"/>
      <c r="B12" s="106"/>
      <c r="C12" s="217" t="s">
        <v>224</v>
      </c>
      <c r="D12" s="214">
        <f t="shared" ref="D12:K12" si="2">SUM(D14:D37)</f>
        <v>15430.080000000002</v>
      </c>
      <c r="E12" s="214">
        <f t="shared" si="2"/>
        <v>10868.489999999998</v>
      </c>
      <c r="F12" s="214">
        <f t="shared" si="2"/>
        <v>0</v>
      </c>
      <c r="G12" s="214">
        <f t="shared" si="2"/>
        <v>0</v>
      </c>
      <c r="H12" s="214">
        <f t="shared" si="2"/>
        <v>4561.5899999999992</v>
      </c>
      <c r="I12" s="214">
        <f t="shared" si="2"/>
        <v>228.98999999999995</v>
      </c>
      <c r="J12" s="214">
        <f t="shared" si="2"/>
        <v>4332.6000000000004</v>
      </c>
      <c r="K12" s="214">
        <f t="shared" si="2"/>
        <v>0</v>
      </c>
      <c r="L12" s="307"/>
      <c r="M12" s="53"/>
      <c r="N12" s="105"/>
      <c r="O12" s="105"/>
      <c r="P12" s="105"/>
      <c r="Q12" s="105"/>
      <c r="R12" s="105"/>
      <c r="S12" s="53"/>
      <c r="T12" s="53"/>
      <c r="U12" s="53"/>
      <c r="V12" s="53"/>
      <c r="W12" s="53"/>
      <c r="X12" s="53"/>
      <c r="Y12" s="53"/>
      <c r="Z12" s="53"/>
    </row>
    <row r="13" spans="1:26" ht="7.5" customHeight="1" x14ac:dyDescent="0.2">
      <c r="A13" s="53"/>
      <c r="B13" s="216"/>
      <c r="C13" s="34"/>
      <c r="D13" s="27"/>
      <c r="E13" s="27"/>
      <c r="F13" s="27"/>
      <c r="G13" s="27"/>
      <c r="H13" s="27"/>
      <c r="I13" s="27"/>
      <c r="J13" s="27"/>
      <c r="K13" s="27"/>
      <c r="L13" s="388"/>
      <c r="M13" s="53"/>
      <c r="N13" s="105"/>
      <c r="O13" s="105"/>
      <c r="P13" s="105"/>
      <c r="Q13" s="105"/>
      <c r="R13" s="105"/>
      <c r="S13" s="53"/>
      <c r="T13" s="53"/>
      <c r="U13" s="53"/>
      <c r="V13" s="53"/>
      <c r="W13" s="53"/>
      <c r="X13" s="53"/>
      <c r="Y13" s="53"/>
      <c r="Z13" s="53"/>
    </row>
    <row r="14" spans="1:26" ht="16.5" customHeight="1" x14ac:dyDescent="0.2">
      <c r="A14" s="107"/>
      <c r="B14" s="216"/>
      <c r="C14" s="34" t="s">
        <v>225</v>
      </c>
      <c r="D14" s="27">
        <f t="shared" ref="D14:D37" si="3">SUM(E14,F14,H14)</f>
        <v>191.22</v>
      </c>
      <c r="E14" s="254">
        <v>139.1</v>
      </c>
      <c r="F14" s="27"/>
      <c r="G14" s="27" t="s">
        <v>56</v>
      </c>
      <c r="H14" s="27">
        <f t="shared" ref="H14:H37" si="4">SUM(I14:K14)</f>
        <v>52.12</v>
      </c>
      <c r="I14" s="16">
        <v>4.62</v>
      </c>
      <c r="J14" s="16">
        <v>47.5</v>
      </c>
      <c r="K14" s="27" t="s">
        <v>56</v>
      </c>
      <c r="L14" s="388"/>
      <c r="M14" s="53"/>
      <c r="N14" s="55"/>
      <c r="O14" s="55"/>
      <c r="P14" s="105"/>
      <c r="Q14" s="105"/>
      <c r="R14" s="105"/>
      <c r="S14" s="53"/>
      <c r="T14" s="108"/>
      <c r="U14" s="93"/>
      <c r="V14" s="53"/>
      <c r="W14" s="53"/>
      <c r="X14" s="53"/>
      <c r="Y14" s="53"/>
      <c r="Z14" s="53"/>
    </row>
    <row r="15" spans="1:26" ht="16.5" customHeight="1" x14ac:dyDescent="0.2">
      <c r="A15" s="107"/>
      <c r="B15" s="216"/>
      <c r="C15" s="34" t="s">
        <v>226</v>
      </c>
      <c r="D15" s="27">
        <f t="shared" si="3"/>
        <v>592.63000000000011</v>
      </c>
      <c r="E15" s="254">
        <v>163.30000000000001</v>
      </c>
      <c r="F15" s="27"/>
      <c r="G15" s="27" t="s">
        <v>56</v>
      </c>
      <c r="H15" s="27">
        <f t="shared" si="4"/>
        <v>429.33000000000004</v>
      </c>
      <c r="I15" s="16">
        <v>10.73</v>
      </c>
      <c r="J15" s="16">
        <v>418.6</v>
      </c>
      <c r="K15" s="27" t="s">
        <v>56</v>
      </c>
      <c r="L15" s="104"/>
      <c r="M15" s="53"/>
      <c r="N15" s="105"/>
      <c r="O15" s="105"/>
      <c r="P15" s="105"/>
      <c r="Q15" s="105"/>
      <c r="R15" s="105"/>
      <c r="S15" s="53"/>
      <c r="T15" s="108"/>
      <c r="U15" s="93"/>
      <c r="V15" s="53"/>
      <c r="W15" s="53"/>
      <c r="X15" s="53"/>
      <c r="Y15" s="53"/>
      <c r="Z15" s="53"/>
    </row>
    <row r="16" spans="1:26" ht="16.5" customHeight="1" x14ac:dyDescent="0.2">
      <c r="A16" s="107"/>
      <c r="B16" s="216"/>
      <c r="C16" s="34" t="s">
        <v>227</v>
      </c>
      <c r="D16" s="27">
        <f t="shared" si="3"/>
        <v>4227.8599999999997</v>
      </c>
      <c r="E16" s="254">
        <v>3154</v>
      </c>
      <c r="F16" s="27"/>
      <c r="G16" s="27" t="s">
        <v>56</v>
      </c>
      <c r="H16" s="27">
        <f t="shared" si="4"/>
        <v>1073.8599999999999</v>
      </c>
      <c r="I16" s="27">
        <v>63.36</v>
      </c>
      <c r="J16" s="27">
        <v>1010.5</v>
      </c>
      <c r="K16" s="27" t="s">
        <v>56</v>
      </c>
      <c r="L16" s="104"/>
      <c r="M16" s="53"/>
      <c r="N16" s="105"/>
      <c r="O16" s="105"/>
      <c r="P16" s="105"/>
      <c r="Q16" s="105"/>
      <c r="R16" s="105"/>
      <c r="S16" s="53"/>
      <c r="U16" s="93"/>
      <c r="V16" s="53"/>
      <c r="W16" s="53"/>
      <c r="X16" s="53"/>
      <c r="Y16" s="53"/>
      <c r="Z16" s="53"/>
    </row>
    <row r="17" spans="1:26" ht="16.5" customHeight="1" x14ac:dyDescent="0.2">
      <c r="A17" s="107"/>
      <c r="B17" s="216"/>
      <c r="C17" s="34" t="s">
        <v>228</v>
      </c>
      <c r="D17" s="27">
        <f t="shared" si="3"/>
        <v>272.20999999999998</v>
      </c>
      <c r="E17" s="254">
        <v>270.39999999999998</v>
      </c>
      <c r="F17" s="27"/>
      <c r="G17" s="27" t="s">
        <v>56</v>
      </c>
      <c r="H17" s="27">
        <f t="shared" si="4"/>
        <v>1.81</v>
      </c>
      <c r="I17" s="27">
        <v>1.61</v>
      </c>
      <c r="J17" s="27">
        <v>0.2</v>
      </c>
      <c r="K17" s="27" t="s">
        <v>56</v>
      </c>
      <c r="L17" s="104"/>
      <c r="M17" s="53"/>
      <c r="N17" s="105"/>
      <c r="O17" s="105"/>
      <c r="P17" s="105"/>
      <c r="Q17" s="105"/>
      <c r="R17" s="105"/>
      <c r="S17" s="53"/>
      <c r="U17" s="93"/>
      <c r="V17" s="53"/>
      <c r="W17" s="53"/>
      <c r="X17" s="53"/>
      <c r="Y17" s="53"/>
      <c r="Z17" s="53"/>
    </row>
    <row r="18" spans="1:26" ht="16.5" customHeight="1" x14ac:dyDescent="0.2">
      <c r="A18" s="107"/>
      <c r="B18" s="216"/>
      <c r="C18" s="34" t="s">
        <v>229</v>
      </c>
      <c r="D18" s="27">
        <f t="shared" si="3"/>
        <v>121.8</v>
      </c>
      <c r="E18" s="254">
        <v>121.8</v>
      </c>
      <c r="F18" s="27"/>
      <c r="G18" s="27" t="s">
        <v>56</v>
      </c>
      <c r="H18" s="27">
        <f t="shared" si="4"/>
        <v>0</v>
      </c>
      <c r="I18" s="27" t="s">
        <v>56</v>
      </c>
      <c r="J18" s="27" t="s">
        <v>56</v>
      </c>
      <c r="K18" s="27" t="s">
        <v>56</v>
      </c>
      <c r="L18" s="104"/>
      <c r="M18" s="53"/>
      <c r="N18" s="105"/>
      <c r="O18" s="105"/>
      <c r="P18" s="105"/>
      <c r="Q18" s="105"/>
      <c r="R18" s="105"/>
      <c r="S18" s="53"/>
      <c r="U18" s="93"/>
      <c r="V18" s="53"/>
      <c r="W18" s="53"/>
      <c r="X18" s="53"/>
      <c r="Y18" s="53"/>
      <c r="Z18" s="53"/>
    </row>
    <row r="19" spans="1:26" ht="16.5" customHeight="1" x14ac:dyDescent="0.2">
      <c r="A19" s="107"/>
      <c r="B19" s="216"/>
      <c r="C19" s="34" t="s">
        <v>230</v>
      </c>
      <c r="D19" s="27">
        <f t="shared" si="3"/>
        <v>114.95</v>
      </c>
      <c r="E19" s="254">
        <v>95.09</v>
      </c>
      <c r="F19" s="27"/>
      <c r="G19" s="27" t="s">
        <v>56</v>
      </c>
      <c r="H19" s="27">
        <f t="shared" si="4"/>
        <v>19.86</v>
      </c>
      <c r="I19" s="27">
        <v>0.96</v>
      </c>
      <c r="J19" s="27">
        <v>18.899999999999999</v>
      </c>
      <c r="K19" s="27" t="s">
        <v>56</v>
      </c>
      <c r="L19" s="104"/>
      <c r="M19" s="53"/>
      <c r="N19" s="55"/>
      <c r="O19" s="55"/>
      <c r="P19" s="105"/>
      <c r="Q19" s="55"/>
      <c r="R19" s="55"/>
      <c r="S19" s="53"/>
      <c r="U19" s="93"/>
      <c r="V19" s="53"/>
      <c r="W19" s="53"/>
      <c r="X19" s="53"/>
      <c r="Y19" s="53"/>
      <c r="Z19" s="53"/>
    </row>
    <row r="20" spans="1:26" ht="16.5" customHeight="1" x14ac:dyDescent="0.2">
      <c r="A20" s="107"/>
      <c r="B20" s="216"/>
      <c r="C20" s="34" t="s">
        <v>231</v>
      </c>
      <c r="D20" s="27">
        <f t="shared" si="3"/>
        <v>345.76</v>
      </c>
      <c r="E20" s="254">
        <v>183.38</v>
      </c>
      <c r="F20" s="27"/>
      <c r="G20" s="27" t="s">
        <v>56</v>
      </c>
      <c r="H20" s="27">
        <f t="shared" si="4"/>
        <v>162.38</v>
      </c>
      <c r="I20" s="27">
        <v>1.88</v>
      </c>
      <c r="J20" s="27">
        <v>160.5</v>
      </c>
      <c r="K20" s="27" t="s">
        <v>56</v>
      </c>
      <c r="L20" s="104"/>
      <c r="M20" s="53"/>
      <c r="N20" s="105"/>
      <c r="O20" s="105"/>
      <c r="P20" s="105"/>
      <c r="Q20" s="55"/>
      <c r="R20" s="55"/>
      <c r="S20" s="53"/>
      <c r="U20" s="93"/>
      <c r="V20" s="53"/>
      <c r="W20" s="53"/>
      <c r="X20" s="53"/>
      <c r="Y20" s="53"/>
      <c r="Z20" s="53"/>
    </row>
    <row r="21" spans="1:26" ht="16.5" customHeight="1" x14ac:dyDescent="0.2">
      <c r="A21" s="107"/>
      <c r="B21" s="216"/>
      <c r="C21" s="34" t="s">
        <v>232</v>
      </c>
      <c r="D21" s="27">
        <f t="shared" si="3"/>
        <v>24.42</v>
      </c>
      <c r="E21" s="254">
        <v>14.82</v>
      </c>
      <c r="F21" s="27"/>
      <c r="G21" s="27" t="s">
        <v>56</v>
      </c>
      <c r="H21" s="27">
        <f t="shared" si="4"/>
        <v>9.6</v>
      </c>
      <c r="I21" s="27" t="s">
        <v>56</v>
      </c>
      <c r="J21" s="27">
        <v>9.6</v>
      </c>
      <c r="K21" s="27" t="s">
        <v>56</v>
      </c>
      <c r="L21" s="104"/>
      <c r="M21" s="53"/>
      <c r="N21" s="105"/>
      <c r="O21" s="105"/>
      <c r="P21" s="105"/>
      <c r="Q21" s="55"/>
      <c r="R21" s="55"/>
      <c r="S21" s="53"/>
      <c r="U21" s="93"/>
      <c r="V21" s="53"/>
      <c r="W21" s="53"/>
      <c r="X21" s="53"/>
      <c r="Y21" s="53"/>
      <c r="Z21" s="53"/>
    </row>
    <row r="22" spans="1:26" ht="16.5" customHeight="1" x14ac:dyDescent="0.2">
      <c r="A22" s="107"/>
      <c r="B22" s="216"/>
      <c r="C22" s="34" t="s">
        <v>233</v>
      </c>
      <c r="D22" s="27">
        <f t="shared" si="3"/>
        <v>366</v>
      </c>
      <c r="E22" s="254">
        <v>185.99</v>
      </c>
      <c r="F22" s="27"/>
      <c r="G22" s="27" t="s">
        <v>56</v>
      </c>
      <c r="H22" s="27">
        <f t="shared" si="4"/>
        <v>180.01000000000002</v>
      </c>
      <c r="I22" s="27">
        <v>14.49</v>
      </c>
      <c r="J22" s="27">
        <v>165.52</v>
      </c>
      <c r="K22" s="27" t="s">
        <v>56</v>
      </c>
      <c r="L22" s="104"/>
      <c r="M22" s="53"/>
      <c r="N22" s="105"/>
      <c r="O22" s="105"/>
      <c r="P22" s="105"/>
      <c r="Q22" s="55"/>
      <c r="R22" s="55"/>
      <c r="S22" s="53"/>
      <c r="U22" s="93"/>
      <c r="V22" s="53"/>
      <c r="W22" s="53"/>
      <c r="X22" s="53"/>
      <c r="Y22" s="53"/>
      <c r="Z22" s="53"/>
    </row>
    <row r="23" spans="1:26" ht="16.5" customHeight="1" x14ac:dyDescent="0.2">
      <c r="A23" s="107"/>
      <c r="B23" s="216"/>
      <c r="C23" s="34" t="s">
        <v>234</v>
      </c>
      <c r="D23" s="27">
        <f t="shared" si="3"/>
        <v>163.23000000000002</v>
      </c>
      <c r="E23" s="254">
        <v>90.65</v>
      </c>
      <c r="F23" s="27"/>
      <c r="G23" s="27" t="s">
        <v>56</v>
      </c>
      <c r="H23" s="27">
        <f t="shared" si="4"/>
        <v>72.58</v>
      </c>
      <c r="I23" s="27">
        <v>0.78</v>
      </c>
      <c r="J23" s="27">
        <v>71.8</v>
      </c>
      <c r="K23" s="27" t="s">
        <v>56</v>
      </c>
      <c r="L23" s="104"/>
      <c r="M23" s="53"/>
      <c r="N23" s="55"/>
      <c r="O23" s="55"/>
      <c r="P23" s="105"/>
      <c r="Q23" s="109"/>
      <c r="R23" s="109"/>
      <c r="S23" s="53"/>
      <c r="U23" s="93"/>
      <c r="V23" s="53"/>
      <c r="W23" s="53"/>
      <c r="X23" s="53"/>
      <c r="Y23" s="53"/>
      <c r="Z23" s="53"/>
    </row>
    <row r="24" spans="1:26" ht="16.5" customHeight="1" x14ac:dyDescent="0.2">
      <c r="A24" s="107"/>
      <c r="B24" s="216"/>
      <c r="C24" s="34" t="s">
        <v>235</v>
      </c>
      <c r="D24" s="27">
        <f t="shared" si="3"/>
        <v>240.53</v>
      </c>
      <c r="E24" s="254">
        <v>189.51</v>
      </c>
      <c r="F24" s="27"/>
      <c r="G24" s="27" t="s">
        <v>56</v>
      </c>
      <c r="H24" s="27">
        <f t="shared" si="4"/>
        <v>51.02</v>
      </c>
      <c r="I24" s="27">
        <v>2.74</v>
      </c>
      <c r="J24" s="27">
        <v>48.28</v>
      </c>
      <c r="K24" s="27" t="s">
        <v>56</v>
      </c>
      <c r="L24" s="104"/>
      <c r="M24" s="53"/>
      <c r="N24" s="105"/>
      <c r="O24" s="105"/>
      <c r="P24" s="105"/>
      <c r="Q24" s="55"/>
      <c r="R24" s="55"/>
      <c r="S24" s="53"/>
      <c r="U24" s="93"/>
      <c r="V24" s="53"/>
      <c r="W24" s="53"/>
      <c r="X24" s="53"/>
      <c r="Y24" s="53"/>
      <c r="Z24" s="53"/>
    </row>
    <row r="25" spans="1:26" ht="16.5" customHeight="1" x14ac:dyDescent="0.2">
      <c r="A25" s="107"/>
      <c r="B25" s="216"/>
      <c r="C25" s="34" t="s">
        <v>236</v>
      </c>
      <c r="D25" s="27">
        <f t="shared" si="3"/>
        <v>542.41</v>
      </c>
      <c r="E25" s="254">
        <v>461.12</v>
      </c>
      <c r="F25" s="27"/>
      <c r="G25" s="27" t="s">
        <v>56</v>
      </c>
      <c r="H25" s="27">
        <f t="shared" si="4"/>
        <v>81.289999999999992</v>
      </c>
      <c r="I25" s="27">
        <v>22.89</v>
      </c>
      <c r="J25" s="27">
        <v>58.4</v>
      </c>
      <c r="K25" s="27" t="s">
        <v>56</v>
      </c>
      <c r="L25" s="104"/>
      <c r="M25" s="53"/>
      <c r="N25" s="105"/>
      <c r="O25" s="105"/>
      <c r="P25" s="105"/>
      <c r="Q25" s="55"/>
      <c r="R25" s="55"/>
      <c r="S25" s="53"/>
      <c r="U25" s="93"/>
      <c r="V25" s="53"/>
      <c r="W25" s="53"/>
      <c r="X25" s="53"/>
      <c r="Y25" s="53"/>
      <c r="Z25" s="53"/>
    </row>
    <row r="26" spans="1:26" ht="16.5" customHeight="1" x14ac:dyDescent="0.2">
      <c r="A26" s="107"/>
      <c r="B26" s="216"/>
      <c r="C26" s="34" t="s">
        <v>237</v>
      </c>
      <c r="D26" s="27">
        <f t="shared" si="3"/>
        <v>805.83999999999992</v>
      </c>
      <c r="E26" s="254">
        <v>549.42999999999995</v>
      </c>
      <c r="F26" s="27"/>
      <c r="G26" s="27" t="s">
        <v>56</v>
      </c>
      <c r="H26" s="27">
        <f t="shared" si="4"/>
        <v>256.40999999999997</v>
      </c>
      <c r="I26" s="27">
        <v>14.21</v>
      </c>
      <c r="J26" s="27">
        <v>242.2</v>
      </c>
      <c r="K26" s="27" t="s">
        <v>56</v>
      </c>
      <c r="L26" s="104"/>
      <c r="M26" s="53"/>
      <c r="N26" s="105"/>
      <c r="O26" s="105"/>
      <c r="P26" s="105"/>
      <c r="Q26" s="55"/>
      <c r="R26" s="55"/>
      <c r="S26" s="53"/>
      <c r="U26" s="93"/>
      <c r="V26" s="53"/>
      <c r="W26" s="53"/>
      <c r="X26" s="53"/>
      <c r="Y26" s="53"/>
      <c r="Z26" s="53"/>
    </row>
    <row r="27" spans="1:26" ht="16.5" customHeight="1" x14ac:dyDescent="0.2">
      <c r="A27" s="107"/>
      <c r="B27" s="216"/>
      <c r="C27" s="34" t="s">
        <v>238</v>
      </c>
      <c r="D27" s="27">
        <f t="shared" si="3"/>
        <v>339.14</v>
      </c>
      <c r="E27" s="254">
        <v>142</v>
      </c>
      <c r="F27" s="27"/>
      <c r="G27" s="27" t="s">
        <v>56</v>
      </c>
      <c r="H27" s="27">
        <f t="shared" si="4"/>
        <v>197.14</v>
      </c>
      <c r="I27" s="27">
        <v>0.14000000000000001</v>
      </c>
      <c r="J27" s="27">
        <v>197</v>
      </c>
      <c r="K27" s="27" t="s">
        <v>56</v>
      </c>
      <c r="L27" s="104"/>
      <c r="M27" s="53"/>
      <c r="N27" s="105"/>
      <c r="O27" s="105"/>
      <c r="P27" s="105"/>
      <c r="Q27" s="92"/>
      <c r="R27" s="92"/>
      <c r="S27" s="53"/>
      <c r="U27" s="93"/>
      <c r="V27" s="110"/>
      <c r="W27" s="53"/>
      <c r="X27" s="53"/>
      <c r="Y27" s="53"/>
      <c r="Z27" s="53"/>
    </row>
    <row r="28" spans="1:26" ht="16.5" customHeight="1" x14ac:dyDescent="0.2">
      <c r="A28" s="107"/>
      <c r="B28" s="216"/>
      <c r="C28" s="34" t="s">
        <v>239</v>
      </c>
      <c r="D28" s="27">
        <f t="shared" si="3"/>
        <v>145.37</v>
      </c>
      <c r="E28" s="254">
        <v>107.11</v>
      </c>
      <c r="F28" s="27"/>
      <c r="G28" s="27" t="s">
        <v>56</v>
      </c>
      <c r="H28" s="27">
        <f t="shared" si="4"/>
        <v>38.26</v>
      </c>
      <c r="I28" s="27">
        <v>1.26</v>
      </c>
      <c r="J28" s="27">
        <v>37</v>
      </c>
      <c r="K28" s="27" t="s">
        <v>56</v>
      </c>
      <c r="L28" s="104"/>
      <c r="M28" s="53"/>
      <c r="N28" s="105"/>
      <c r="O28" s="105"/>
      <c r="P28" s="105"/>
      <c r="Q28" s="111"/>
      <c r="R28" s="111"/>
      <c r="S28" s="53"/>
      <c r="U28" s="93"/>
      <c r="V28" s="28"/>
      <c r="W28" s="53"/>
      <c r="X28" s="53"/>
      <c r="Y28" s="53"/>
      <c r="Z28" s="53"/>
    </row>
    <row r="29" spans="1:26" ht="16.5" customHeight="1" x14ac:dyDescent="0.2">
      <c r="A29" s="107"/>
      <c r="B29" s="216"/>
      <c r="C29" s="34" t="s">
        <v>240</v>
      </c>
      <c r="D29" s="27">
        <f t="shared" si="3"/>
        <v>1231.8400000000001</v>
      </c>
      <c r="E29" s="254">
        <v>123.94</v>
      </c>
      <c r="F29" s="27"/>
      <c r="G29" s="27" t="s">
        <v>56</v>
      </c>
      <c r="H29" s="27">
        <f t="shared" si="4"/>
        <v>1107.9000000000001</v>
      </c>
      <c r="I29" s="27">
        <v>12.9</v>
      </c>
      <c r="J29" s="27">
        <v>1095</v>
      </c>
      <c r="K29" s="27" t="s">
        <v>56</v>
      </c>
      <c r="L29" s="104"/>
      <c r="M29" s="53"/>
      <c r="N29" s="105"/>
      <c r="O29" s="105"/>
      <c r="P29" s="105"/>
      <c r="Q29" s="111"/>
      <c r="R29" s="111"/>
      <c r="S29" s="53"/>
      <c r="U29" s="93"/>
      <c r="V29" s="28"/>
      <c r="W29" s="53"/>
      <c r="X29" s="53"/>
      <c r="Y29" s="53"/>
      <c r="Z29" s="53"/>
    </row>
    <row r="30" spans="1:26" ht="16.5" customHeight="1" x14ac:dyDescent="0.2">
      <c r="A30" s="107"/>
      <c r="B30" s="216"/>
      <c r="C30" s="34" t="s">
        <v>241</v>
      </c>
      <c r="D30" s="27">
        <f t="shared" si="3"/>
        <v>2379.3000000000002</v>
      </c>
      <c r="E30" s="254">
        <v>2196.88</v>
      </c>
      <c r="F30" s="27"/>
      <c r="G30" s="27" t="s">
        <v>56</v>
      </c>
      <c r="H30" s="27">
        <f t="shared" si="4"/>
        <v>182.42000000000002</v>
      </c>
      <c r="I30" s="27">
        <v>11.02</v>
      </c>
      <c r="J30" s="27">
        <v>171.4</v>
      </c>
      <c r="K30" s="27" t="s">
        <v>56</v>
      </c>
      <c r="L30" s="104"/>
      <c r="M30" s="53"/>
      <c r="N30" s="105"/>
      <c r="O30" s="105"/>
      <c r="P30" s="105"/>
      <c r="Q30" s="111"/>
      <c r="R30" s="111"/>
      <c r="S30" s="53"/>
      <c r="U30" s="93"/>
      <c r="V30" s="28"/>
      <c r="W30" s="53"/>
      <c r="X30" s="53"/>
      <c r="Y30" s="53"/>
      <c r="Z30" s="53"/>
    </row>
    <row r="31" spans="1:26" ht="16.5" customHeight="1" x14ac:dyDescent="0.2">
      <c r="A31" s="107"/>
      <c r="B31" s="216"/>
      <c r="C31" s="34" t="s">
        <v>242</v>
      </c>
      <c r="D31" s="27">
        <f t="shared" si="3"/>
        <v>486.38</v>
      </c>
      <c r="E31" s="254">
        <v>475.78</v>
      </c>
      <c r="F31" s="27"/>
      <c r="G31" s="27" t="s">
        <v>56</v>
      </c>
      <c r="H31" s="27">
        <f t="shared" si="4"/>
        <v>10.6</v>
      </c>
      <c r="I31" s="27">
        <v>7.7</v>
      </c>
      <c r="J31" s="27">
        <v>2.9</v>
      </c>
      <c r="K31" s="27" t="s">
        <v>56</v>
      </c>
      <c r="L31" s="104"/>
      <c r="M31" s="53"/>
      <c r="N31" s="105"/>
      <c r="O31" s="105"/>
      <c r="P31" s="105"/>
      <c r="Q31" s="111"/>
      <c r="R31" s="111"/>
      <c r="S31" s="53"/>
      <c r="T31" s="93"/>
      <c r="U31" s="93"/>
      <c r="V31" s="112"/>
      <c r="W31" s="53"/>
      <c r="X31" s="53"/>
      <c r="Y31" s="53"/>
      <c r="Z31" s="53"/>
    </row>
    <row r="32" spans="1:26" ht="16.5" customHeight="1" x14ac:dyDescent="0.2">
      <c r="A32" s="107"/>
      <c r="B32" s="216"/>
      <c r="C32" s="34" t="s">
        <v>243</v>
      </c>
      <c r="D32" s="27">
        <f t="shared" si="3"/>
        <v>121</v>
      </c>
      <c r="E32" s="254">
        <v>106.33</v>
      </c>
      <c r="F32" s="27"/>
      <c r="G32" s="27" t="s">
        <v>56</v>
      </c>
      <c r="H32" s="27">
        <f t="shared" si="4"/>
        <v>14.67</v>
      </c>
      <c r="I32" s="27">
        <v>0.77</v>
      </c>
      <c r="J32" s="27">
        <v>13.9</v>
      </c>
      <c r="K32" s="27" t="s">
        <v>56</v>
      </c>
      <c r="L32" s="104"/>
      <c r="M32" s="53"/>
      <c r="N32" s="105"/>
      <c r="O32" s="105"/>
      <c r="P32" s="105"/>
      <c r="Q32" s="111"/>
      <c r="R32" s="111"/>
      <c r="S32" s="53"/>
      <c r="T32" s="113"/>
      <c r="U32" s="113"/>
      <c r="V32" s="113"/>
      <c r="W32" s="53"/>
      <c r="X32" s="53"/>
      <c r="Y32" s="53"/>
      <c r="Z32" s="53"/>
    </row>
    <row r="33" spans="1:26" ht="16.5" customHeight="1" x14ac:dyDescent="0.2">
      <c r="A33" s="107"/>
      <c r="B33" s="216"/>
      <c r="C33" s="34" t="s">
        <v>63</v>
      </c>
      <c r="D33" s="27">
        <f t="shared" si="3"/>
        <v>389.66</v>
      </c>
      <c r="E33" s="254">
        <v>381.3</v>
      </c>
      <c r="F33" s="27"/>
      <c r="G33" s="27" t="s">
        <v>56</v>
      </c>
      <c r="H33" s="27">
        <f t="shared" si="4"/>
        <v>8.36</v>
      </c>
      <c r="I33" s="27">
        <v>8.16</v>
      </c>
      <c r="J33" s="27">
        <v>0.2</v>
      </c>
      <c r="K33" s="27" t="s">
        <v>56</v>
      </c>
      <c r="L33" s="104"/>
      <c r="M33" s="53"/>
      <c r="N33" s="105"/>
      <c r="O33" s="105"/>
      <c r="P33" s="105"/>
      <c r="Q33" s="111"/>
      <c r="R33" s="111"/>
      <c r="S33" s="53"/>
      <c r="T33" s="113"/>
      <c r="U33" s="113"/>
      <c r="V33" s="113"/>
      <c r="W33" s="53"/>
      <c r="X33" s="53"/>
      <c r="Y33" s="53"/>
      <c r="Z33" s="53"/>
    </row>
    <row r="34" spans="1:26" ht="16.5" customHeight="1" x14ac:dyDescent="0.2">
      <c r="A34" s="107"/>
      <c r="B34" s="216"/>
      <c r="C34" s="34" t="s">
        <v>244</v>
      </c>
      <c r="D34" s="27">
        <f t="shared" si="3"/>
        <v>38.729999999999997</v>
      </c>
      <c r="E34" s="254">
        <v>38.19</v>
      </c>
      <c r="F34" s="27"/>
      <c r="G34" s="27" t="s">
        <v>56</v>
      </c>
      <c r="H34" s="27">
        <f t="shared" si="4"/>
        <v>0.54</v>
      </c>
      <c r="I34" s="27">
        <v>0.14000000000000001</v>
      </c>
      <c r="J34" s="27">
        <v>0.4</v>
      </c>
      <c r="K34" s="27" t="s">
        <v>56</v>
      </c>
      <c r="L34" s="104"/>
      <c r="M34" s="53"/>
      <c r="N34" s="105"/>
      <c r="O34" s="105"/>
      <c r="P34" s="105"/>
      <c r="Q34" s="111"/>
      <c r="R34" s="111"/>
      <c r="S34" s="53"/>
      <c r="T34" s="113"/>
      <c r="U34" s="113"/>
      <c r="V34" s="113"/>
      <c r="W34" s="53"/>
      <c r="X34" s="53"/>
      <c r="Y34" s="53"/>
      <c r="Z34" s="53"/>
    </row>
    <row r="35" spans="1:26" ht="16.5" customHeight="1" x14ac:dyDescent="0.2">
      <c r="A35" s="107"/>
      <c r="B35" s="216"/>
      <c r="C35" s="34" t="s">
        <v>245</v>
      </c>
      <c r="D35" s="27">
        <f t="shared" si="3"/>
        <v>165.15</v>
      </c>
      <c r="E35" s="254">
        <v>138.38</v>
      </c>
      <c r="F35" s="27"/>
      <c r="G35" s="27" t="s">
        <v>56</v>
      </c>
      <c r="H35" s="27">
        <f t="shared" si="4"/>
        <v>26.770000000000003</v>
      </c>
      <c r="I35" s="27">
        <v>6.17</v>
      </c>
      <c r="J35" s="27">
        <v>20.6</v>
      </c>
      <c r="K35" s="27" t="s">
        <v>56</v>
      </c>
      <c r="L35" s="104"/>
      <c r="M35" s="53"/>
      <c r="N35" s="105"/>
      <c r="O35" s="105"/>
      <c r="P35" s="105"/>
      <c r="Q35" s="111"/>
      <c r="R35" s="111"/>
      <c r="S35" s="53"/>
      <c r="T35" s="113"/>
      <c r="U35" s="113"/>
      <c r="V35" s="113"/>
      <c r="W35" s="53"/>
      <c r="X35" s="53"/>
      <c r="Y35" s="53"/>
      <c r="Z35" s="53"/>
    </row>
    <row r="36" spans="1:26" ht="16.5" customHeight="1" x14ac:dyDescent="0.2">
      <c r="A36" s="107"/>
      <c r="B36" s="216"/>
      <c r="C36" s="34" t="s">
        <v>246</v>
      </c>
      <c r="D36" s="27">
        <f t="shared" si="3"/>
        <v>573.36</v>
      </c>
      <c r="E36" s="254">
        <v>448.4</v>
      </c>
      <c r="F36" s="27"/>
      <c r="G36" s="27" t="s">
        <v>56</v>
      </c>
      <c r="H36" s="27">
        <f t="shared" si="4"/>
        <v>124.96000000000001</v>
      </c>
      <c r="I36" s="27">
        <v>3.56</v>
      </c>
      <c r="J36" s="27">
        <v>121.4</v>
      </c>
      <c r="K36" s="27" t="s">
        <v>56</v>
      </c>
      <c r="L36" s="104"/>
      <c r="M36" s="53"/>
      <c r="N36" s="105"/>
      <c r="O36" s="105"/>
      <c r="P36" s="105"/>
      <c r="Q36" s="111"/>
      <c r="R36" s="111"/>
      <c r="S36" s="53"/>
      <c r="T36" s="113"/>
      <c r="U36" s="113"/>
      <c r="V36" s="113"/>
      <c r="W36" s="53"/>
      <c r="X36" s="53"/>
      <c r="Y36" s="53"/>
      <c r="Z36" s="53"/>
    </row>
    <row r="37" spans="1:26" ht="16.5" customHeight="1" x14ac:dyDescent="0.2">
      <c r="A37" s="107"/>
      <c r="B37" s="216"/>
      <c r="C37" s="34" t="s">
        <v>113</v>
      </c>
      <c r="D37" s="27">
        <f t="shared" si="3"/>
        <v>1551.29</v>
      </c>
      <c r="E37" s="255">
        <v>1091.5899999999999</v>
      </c>
      <c r="F37" s="27"/>
      <c r="G37" s="27" t="s">
        <v>56</v>
      </c>
      <c r="H37" s="27">
        <f t="shared" si="4"/>
        <v>459.7</v>
      </c>
      <c r="I37" s="218">
        <v>38.9</v>
      </c>
      <c r="J37" s="16">
        <v>420.8</v>
      </c>
      <c r="K37" s="27" t="s">
        <v>56</v>
      </c>
      <c r="L37" s="104"/>
      <c r="M37" s="53"/>
      <c r="N37" s="105"/>
      <c r="O37" s="105"/>
      <c r="P37" s="105"/>
      <c r="Q37" s="111"/>
      <c r="R37" s="111"/>
      <c r="S37" s="53"/>
      <c r="T37" s="53"/>
      <c r="U37" s="53"/>
      <c r="V37" s="53"/>
      <c r="W37" s="53"/>
      <c r="X37" s="53"/>
      <c r="Y37" s="53"/>
      <c r="Z37" s="53"/>
    </row>
    <row r="38" spans="1:26" ht="16.5" customHeight="1" x14ac:dyDescent="0.2">
      <c r="A38" s="53"/>
      <c r="B38" s="216"/>
      <c r="C38" s="34"/>
      <c r="D38" s="27"/>
      <c r="E38" s="27"/>
      <c r="F38" s="27"/>
      <c r="G38" s="27"/>
      <c r="H38" s="27"/>
      <c r="I38" s="27"/>
      <c r="J38" s="27"/>
      <c r="K38" s="27"/>
      <c r="L38" s="104"/>
      <c r="M38" s="53"/>
      <c r="N38" s="105"/>
      <c r="O38" s="105"/>
      <c r="P38" s="105"/>
      <c r="Q38" s="111"/>
      <c r="R38" s="111"/>
      <c r="S38" s="53"/>
      <c r="T38" s="53"/>
      <c r="U38" s="53"/>
      <c r="V38" s="53"/>
      <c r="W38" s="53"/>
      <c r="X38" s="53"/>
      <c r="Y38" s="53"/>
      <c r="Z38" s="53"/>
    </row>
    <row r="39" spans="1:26" ht="15" customHeight="1" x14ac:dyDescent="0.25">
      <c r="A39" s="53"/>
      <c r="B39" s="106"/>
      <c r="C39" s="217" t="s">
        <v>247</v>
      </c>
      <c r="D39" s="214">
        <f t="shared" ref="D39:K39" si="5">SUM(D41:D46)</f>
        <v>859.96999999999991</v>
      </c>
      <c r="E39" s="214">
        <f t="shared" si="5"/>
        <v>859.96999999999991</v>
      </c>
      <c r="F39" s="214">
        <f t="shared" si="5"/>
        <v>0</v>
      </c>
      <c r="G39" s="214">
        <f t="shared" si="5"/>
        <v>0</v>
      </c>
      <c r="H39" s="214">
        <f t="shared" si="5"/>
        <v>0</v>
      </c>
      <c r="I39" s="214">
        <f t="shared" si="5"/>
        <v>0</v>
      </c>
      <c r="J39" s="214">
        <f t="shared" si="5"/>
        <v>0</v>
      </c>
      <c r="K39" s="214">
        <f t="shared" si="5"/>
        <v>0</v>
      </c>
      <c r="L39" s="215"/>
      <c r="M39" s="53"/>
      <c r="N39" s="105"/>
      <c r="O39" s="105"/>
      <c r="P39" s="105"/>
      <c r="Q39" s="111"/>
      <c r="R39" s="111"/>
      <c r="S39" s="53"/>
      <c r="T39" s="53"/>
      <c r="U39" s="53"/>
      <c r="V39" s="53"/>
      <c r="W39" s="53"/>
      <c r="X39" s="53"/>
      <c r="Y39" s="53"/>
      <c r="Z39" s="53"/>
    </row>
    <row r="40" spans="1:26" ht="15" customHeight="1" x14ac:dyDescent="0.2">
      <c r="A40" s="53"/>
      <c r="B40" s="216"/>
      <c r="C40" s="34"/>
      <c r="D40" s="27"/>
      <c r="E40" s="27"/>
      <c r="F40" s="27"/>
      <c r="G40" s="27"/>
      <c r="H40" s="27"/>
      <c r="I40" s="27"/>
      <c r="J40" s="27"/>
      <c r="K40" s="27"/>
      <c r="L40" s="104"/>
      <c r="M40" s="53"/>
      <c r="N40" s="105"/>
      <c r="O40" s="105"/>
      <c r="P40" s="105"/>
      <c r="Q40" s="114"/>
      <c r="R40" s="114"/>
      <c r="S40" s="53"/>
      <c r="T40" s="53"/>
      <c r="U40" s="53"/>
      <c r="V40" s="53"/>
      <c r="W40" s="53"/>
      <c r="X40" s="53"/>
      <c r="Y40" s="53"/>
      <c r="Z40" s="53"/>
    </row>
    <row r="41" spans="1:26" ht="16.5" customHeight="1" x14ac:dyDescent="0.2">
      <c r="A41" s="107"/>
      <c r="B41" s="216"/>
      <c r="C41" s="34" t="s">
        <v>248</v>
      </c>
      <c r="D41" s="27">
        <f t="shared" ref="D41:D46" si="6">SUM(E41,F41,H41)</f>
        <v>624.6</v>
      </c>
      <c r="E41" s="255">
        <v>624.6</v>
      </c>
      <c r="F41" s="27"/>
      <c r="G41" s="27" t="s">
        <v>56</v>
      </c>
      <c r="H41" s="27" t="s">
        <v>56</v>
      </c>
      <c r="I41" s="27" t="s">
        <v>56</v>
      </c>
      <c r="J41" s="27" t="s">
        <v>56</v>
      </c>
      <c r="K41" s="27" t="s">
        <v>56</v>
      </c>
      <c r="L41" s="104"/>
      <c r="M41" s="53"/>
      <c r="N41" s="115"/>
      <c r="O41" s="53"/>
      <c r="P41" s="53"/>
      <c r="Q41" s="113"/>
      <c r="R41" s="113"/>
      <c r="S41" s="53"/>
      <c r="T41" s="53"/>
      <c r="U41" s="53"/>
      <c r="V41" s="53"/>
      <c r="W41" s="53"/>
      <c r="X41" s="53"/>
      <c r="Y41" s="53"/>
      <c r="Z41" s="53"/>
    </row>
    <row r="42" spans="1:26" ht="16.5" customHeight="1" x14ac:dyDescent="0.2">
      <c r="A42" s="107"/>
      <c r="B42" s="216"/>
      <c r="C42" s="34" t="s">
        <v>249</v>
      </c>
      <c r="D42" s="27">
        <f t="shared" si="6"/>
        <v>29.6</v>
      </c>
      <c r="E42" s="255">
        <v>29.6</v>
      </c>
      <c r="F42" s="27"/>
      <c r="G42" s="27" t="s">
        <v>56</v>
      </c>
      <c r="H42" s="27" t="s">
        <v>56</v>
      </c>
      <c r="I42" s="27" t="s">
        <v>56</v>
      </c>
      <c r="J42" s="27" t="s">
        <v>56</v>
      </c>
      <c r="K42" s="27" t="s">
        <v>56</v>
      </c>
      <c r="L42" s="104"/>
      <c r="M42" s="53"/>
      <c r="N42" s="105"/>
      <c r="O42" s="53"/>
      <c r="P42" s="53"/>
      <c r="Q42" s="113"/>
      <c r="R42" s="113"/>
      <c r="S42" s="53"/>
      <c r="T42" s="53"/>
      <c r="U42" s="53"/>
      <c r="V42" s="53"/>
      <c r="W42" s="53"/>
      <c r="X42" s="53"/>
      <c r="Y42" s="53"/>
      <c r="Z42" s="53"/>
    </row>
    <row r="43" spans="1:26" ht="16.5" customHeight="1" x14ac:dyDescent="0.2">
      <c r="A43" s="107"/>
      <c r="B43" s="216"/>
      <c r="C43" s="34" t="s">
        <v>250</v>
      </c>
      <c r="D43" s="27">
        <f t="shared" si="6"/>
        <v>30.38</v>
      </c>
      <c r="E43" s="255">
        <v>30.38</v>
      </c>
      <c r="F43" s="27"/>
      <c r="G43" s="27" t="s">
        <v>56</v>
      </c>
      <c r="H43" s="27" t="s">
        <v>56</v>
      </c>
      <c r="I43" s="27" t="s">
        <v>56</v>
      </c>
      <c r="J43" s="27" t="s">
        <v>56</v>
      </c>
      <c r="K43" s="27" t="s">
        <v>56</v>
      </c>
      <c r="L43" s="104"/>
      <c r="M43" s="53"/>
      <c r="N43" s="105"/>
      <c r="O43" s="61"/>
      <c r="P43" s="61"/>
      <c r="Q43" s="114"/>
      <c r="R43" s="113"/>
      <c r="S43" s="53"/>
      <c r="T43" s="53"/>
      <c r="U43" s="53"/>
      <c r="V43" s="53"/>
      <c r="W43" s="53"/>
      <c r="X43" s="53"/>
      <c r="Y43" s="53"/>
      <c r="Z43" s="53"/>
    </row>
    <row r="44" spans="1:26" ht="16.5" customHeight="1" x14ac:dyDescent="0.2">
      <c r="A44" s="107"/>
      <c r="B44" s="216"/>
      <c r="C44" s="34" t="s">
        <v>85</v>
      </c>
      <c r="D44" s="27">
        <f t="shared" si="6"/>
        <v>90.04</v>
      </c>
      <c r="E44" s="255">
        <v>90.04</v>
      </c>
      <c r="F44" s="27"/>
      <c r="G44" s="27" t="s">
        <v>56</v>
      </c>
      <c r="H44" s="27" t="s">
        <v>56</v>
      </c>
      <c r="I44" s="27" t="s">
        <v>56</v>
      </c>
      <c r="J44" s="27" t="s">
        <v>56</v>
      </c>
      <c r="K44" s="27" t="s">
        <v>56</v>
      </c>
      <c r="L44" s="104"/>
      <c r="M44" s="53"/>
      <c r="N44" s="105"/>
      <c r="O44" s="53"/>
      <c r="P44" s="53"/>
      <c r="Q44" s="114"/>
      <c r="R44" s="113"/>
      <c r="S44" s="53"/>
      <c r="T44" s="53"/>
      <c r="U44" s="53"/>
      <c r="V44" s="53"/>
      <c r="W44" s="53"/>
      <c r="X44" s="53"/>
      <c r="Y44" s="53"/>
      <c r="Z44" s="53"/>
    </row>
    <row r="45" spans="1:26" ht="16.5" customHeight="1" x14ac:dyDescent="0.2">
      <c r="A45" s="107"/>
      <c r="B45" s="216"/>
      <c r="C45" s="34" t="s">
        <v>251</v>
      </c>
      <c r="D45" s="27">
        <f t="shared" si="6"/>
        <v>81.67</v>
      </c>
      <c r="E45" s="255">
        <v>81.67</v>
      </c>
      <c r="F45" s="27"/>
      <c r="G45" s="27" t="s">
        <v>56</v>
      </c>
      <c r="H45" s="27" t="s">
        <v>56</v>
      </c>
      <c r="I45" s="27" t="s">
        <v>56</v>
      </c>
      <c r="J45" s="27" t="s">
        <v>56</v>
      </c>
      <c r="K45" s="27" t="s">
        <v>56</v>
      </c>
      <c r="L45" s="104"/>
      <c r="M45" s="53"/>
      <c r="N45" s="105"/>
      <c r="O45" s="61"/>
      <c r="P45" s="61"/>
      <c r="Q45" s="116"/>
      <c r="R45" s="112"/>
      <c r="S45" s="53"/>
      <c r="T45" s="53"/>
      <c r="U45" s="53"/>
      <c r="V45" s="53"/>
      <c r="W45" s="53"/>
      <c r="X45" s="53"/>
      <c r="Y45" s="53"/>
      <c r="Z45" s="53"/>
    </row>
    <row r="46" spans="1:26" ht="16.5" customHeight="1" x14ac:dyDescent="0.2">
      <c r="A46" s="107"/>
      <c r="B46" s="216"/>
      <c r="C46" s="34" t="s">
        <v>113</v>
      </c>
      <c r="D46" s="27">
        <f t="shared" si="6"/>
        <v>3.68</v>
      </c>
      <c r="E46" s="255">
        <v>3.68</v>
      </c>
      <c r="F46" s="27"/>
      <c r="G46" s="27" t="s">
        <v>56</v>
      </c>
      <c r="H46" s="27" t="s">
        <v>56</v>
      </c>
      <c r="I46" s="27" t="s">
        <v>56</v>
      </c>
      <c r="J46" s="27" t="s">
        <v>56</v>
      </c>
      <c r="K46" s="27" t="s">
        <v>56</v>
      </c>
      <c r="L46" s="104"/>
      <c r="M46" s="53"/>
      <c r="N46" s="105"/>
      <c r="O46" s="53"/>
      <c r="P46" s="53"/>
      <c r="Q46" s="116"/>
      <c r="R46" s="112"/>
      <c r="S46" s="53"/>
      <c r="T46" s="53"/>
      <c r="U46" s="53"/>
      <c r="V46" s="53"/>
      <c r="W46" s="53"/>
      <c r="X46" s="53"/>
      <c r="Y46" s="53"/>
      <c r="Z46" s="53"/>
    </row>
    <row r="47" spans="1:26" ht="15" customHeight="1" x14ac:dyDescent="0.2">
      <c r="A47" s="117"/>
      <c r="B47" s="216"/>
      <c r="C47" s="34"/>
      <c r="D47" s="27"/>
      <c r="E47" s="27"/>
      <c r="F47" s="27"/>
      <c r="G47" s="27"/>
      <c r="H47" s="27"/>
      <c r="I47" s="27"/>
      <c r="J47" s="27"/>
      <c r="K47" s="27"/>
      <c r="L47" s="104"/>
      <c r="M47" s="53"/>
      <c r="N47" s="105"/>
      <c r="O47" s="53"/>
      <c r="P47" s="53"/>
      <c r="Q47" s="116"/>
      <c r="R47" s="112"/>
      <c r="S47" s="53"/>
      <c r="T47" s="53"/>
      <c r="U47" s="53"/>
      <c r="V47" s="53"/>
      <c r="W47" s="53"/>
      <c r="X47" s="53"/>
      <c r="Y47" s="53"/>
      <c r="Z47" s="53"/>
    </row>
    <row r="48" spans="1:26" ht="15" customHeight="1" x14ac:dyDescent="0.25">
      <c r="A48" s="117"/>
      <c r="B48" s="106"/>
      <c r="C48" s="217" t="s">
        <v>252</v>
      </c>
      <c r="D48" s="214">
        <f t="shared" ref="D48:L48" si="7">SUM(D50:D60)</f>
        <v>60999.09</v>
      </c>
      <c r="E48" s="214">
        <f t="shared" si="7"/>
        <v>44936.78</v>
      </c>
      <c r="F48" s="214">
        <f t="shared" si="7"/>
        <v>16062.31</v>
      </c>
      <c r="G48" s="214">
        <f t="shared" si="7"/>
        <v>0</v>
      </c>
      <c r="H48" s="214">
        <f t="shared" si="7"/>
        <v>0</v>
      </c>
      <c r="I48" s="214">
        <f t="shared" si="7"/>
        <v>0</v>
      </c>
      <c r="J48" s="214">
        <f t="shared" si="7"/>
        <v>0</v>
      </c>
      <c r="K48" s="214">
        <f t="shared" si="7"/>
        <v>0</v>
      </c>
      <c r="L48" s="214">
        <f t="shared" si="7"/>
        <v>0</v>
      </c>
      <c r="M48" s="53"/>
      <c r="N48" s="105"/>
      <c r="O48" s="53"/>
      <c r="P48" s="53"/>
      <c r="Q48" s="116"/>
      <c r="R48" s="112"/>
      <c r="S48" s="53"/>
      <c r="T48" s="53"/>
      <c r="U48" s="53"/>
      <c r="V48" s="53"/>
      <c r="W48" s="53"/>
      <c r="X48" s="53"/>
      <c r="Y48" s="53"/>
      <c r="Z48" s="53"/>
    </row>
    <row r="49" spans="1:26" ht="15" customHeight="1" x14ac:dyDescent="0.2">
      <c r="A49" s="117"/>
      <c r="B49" s="216"/>
      <c r="C49" s="34"/>
      <c r="D49" s="27"/>
      <c r="E49" s="27"/>
      <c r="F49" s="27"/>
      <c r="G49" s="27"/>
      <c r="H49" s="27"/>
      <c r="I49" s="27"/>
      <c r="J49" s="27"/>
      <c r="K49" s="27"/>
      <c r="L49" s="104"/>
      <c r="M49" s="53"/>
      <c r="N49" s="105"/>
      <c r="O49" s="53"/>
      <c r="P49" s="53"/>
      <c r="Q49" s="116"/>
      <c r="R49" s="112"/>
      <c r="S49" s="53"/>
      <c r="T49" s="53"/>
      <c r="U49" s="53"/>
      <c r="V49" s="53"/>
      <c r="W49" s="53"/>
      <c r="X49" s="53"/>
      <c r="Y49" s="53"/>
      <c r="Z49" s="53"/>
    </row>
    <row r="50" spans="1:26" ht="16.5" customHeight="1" x14ac:dyDescent="0.2">
      <c r="A50" s="107"/>
      <c r="B50" s="216"/>
      <c r="C50" s="34" t="s">
        <v>227</v>
      </c>
      <c r="D50" s="27">
        <f t="shared" ref="D50:D54" si="8">SUM(E50,F50,H50)</f>
        <v>48.01</v>
      </c>
      <c r="E50" s="255">
        <v>48.01</v>
      </c>
      <c r="F50" s="27"/>
      <c r="G50" s="27" t="s">
        <v>56</v>
      </c>
      <c r="H50" s="27" t="s">
        <v>56</v>
      </c>
      <c r="I50" s="27" t="s">
        <v>56</v>
      </c>
      <c r="J50" s="27" t="s">
        <v>56</v>
      </c>
      <c r="K50" s="27" t="s">
        <v>56</v>
      </c>
      <c r="L50" s="104"/>
      <c r="M50" s="15"/>
      <c r="N50" s="105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6.5" customHeight="1" x14ac:dyDescent="0.2">
      <c r="A51" s="107"/>
      <c r="B51" s="216"/>
      <c r="C51" s="34" t="s">
        <v>253</v>
      </c>
      <c r="D51" s="27">
        <f t="shared" si="8"/>
        <v>26.5</v>
      </c>
      <c r="E51" s="255">
        <v>26.5</v>
      </c>
      <c r="F51" s="27"/>
      <c r="G51" s="27" t="s">
        <v>56</v>
      </c>
      <c r="H51" s="27" t="s">
        <v>56</v>
      </c>
      <c r="I51" s="27" t="s">
        <v>56</v>
      </c>
      <c r="J51" s="27" t="s">
        <v>56</v>
      </c>
      <c r="K51" s="27" t="s">
        <v>56</v>
      </c>
      <c r="L51" s="104"/>
      <c r="M51" s="53"/>
      <c r="N51" s="105"/>
      <c r="O51" s="53"/>
      <c r="P51" s="53"/>
      <c r="Q51" s="105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6.5" customHeight="1" x14ac:dyDescent="0.2">
      <c r="A52" s="107"/>
      <c r="B52" s="216"/>
      <c r="C52" s="34" t="s">
        <v>254</v>
      </c>
      <c r="D52" s="27">
        <f t="shared" si="8"/>
        <v>0</v>
      </c>
      <c r="E52" s="255">
        <v>0</v>
      </c>
      <c r="F52" s="27"/>
      <c r="G52" s="27" t="s">
        <v>56</v>
      </c>
      <c r="H52" s="27" t="s">
        <v>56</v>
      </c>
      <c r="I52" s="27" t="s">
        <v>56</v>
      </c>
      <c r="J52" s="27" t="s">
        <v>56</v>
      </c>
      <c r="K52" s="27" t="s">
        <v>56</v>
      </c>
      <c r="L52" s="104"/>
      <c r="M52" s="53"/>
      <c r="N52" s="53"/>
      <c r="O52" s="53"/>
      <c r="P52" s="53"/>
      <c r="Q52" s="105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6.5" customHeight="1" x14ac:dyDescent="0.2">
      <c r="A53" s="107"/>
      <c r="B53" s="216"/>
      <c r="C53" s="34" t="s">
        <v>234</v>
      </c>
      <c r="D53" s="27">
        <f t="shared" si="8"/>
        <v>880.68</v>
      </c>
      <c r="E53" s="255">
        <v>880.68</v>
      </c>
      <c r="F53" s="27"/>
      <c r="G53" s="27" t="s">
        <v>56</v>
      </c>
      <c r="H53" s="27" t="s">
        <v>56</v>
      </c>
      <c r="I53" s="27" t="s">
        <v>56</v>
      </c>
      <c r="J53" s="27" t="s">
        <v>56</v>
      </c>
      <c r="K53" s="27" t="s">
        <v>56</v>
      </c>
      <c r="L53" s="104"/>
      <c r="M53" s="15"/>
      <c r="N53" s="105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6.5" customHeight="1" x14ac:dyDescent="0.2">
      <c r="A54" s="107"/>
      <c r="B54" s="216"/>
      <c r="C54" s="34" t="s">
        <v>239</v>
      </c>
      <c r="D54" s="27">
        <f t="shared" si="8"/>
        <v>2165.39</v>
      </c>
      <c r="E54" s="255">
        <v>2165.39</v>
      </c>
      <c r="F54" s="27"/>
      <c r="G54" s="27" t="s">
        <v>56</v>
      </c>
      <c r="H54" s="27" t="s">
        <v>56</v>
      </c>
      <c r="I54" s="27" t="s">
        <v>56</v>
      </c>
      <c r="J54" s="27" t="s">
        <v>56</v>
      </c>
      <c r="K54" s="27" t="s">
        <v>56</v>
      </c>
      <c r="L54" s="104"/>
      <c r="M54" s="118"/>
      <c r="N54" s="105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6.5" customHeight="1" x14ac:dyDescent="0.2">
      <c r="A55" s="107"/>
      <c r="B55" s="216"/>
      <c r="C55" s="34" t="s">
        <v>255</v>
      </c>
      <c r="D55" s="27">
        <f t="shared" ref="D55" si="9">SUM(E55,F55,H55)</f>
        <v>0</v>
      </c>
      <c r="E55" s="255">
        <v>0</v>
      </c>
      <c r="F55" s="27"/>
      <c r="G55" s="27" t="s">
        <v>56</v>
      </c>
      <c r="H55" s="27" t="s">
        <v>56</v>
      </c>
      <c r="I55" s="27" t="s">
        <v>56</v>
      </c>
      <c r="J55" s="27" t="s">
        <v>56</v>
      </c>
      <c r="K55" s="27" t="s">
        <v>56</v>
      </c>
      <c r="L55" s="104"/>
      <c r="M55" s="53"/>
      <c r="N55" s="53"/>
      <c r="O55" s="53"/>
      <c r="P55" s="53"/>
      <c r="Q55" s="119"/>
      <c r="R55" s="93"/>
      <c r="S55" s="93"/>
      <c r="T55" s="53"/>
      <c r="U55" s="53"/>
      <c r="V55" s="53"/>
      <c r="W55" s="53"/>
      <c r="X55" s="53"/>
      <c r="Y55" s="53"/>
      <c r="Z55" s="53"/>
    </row>
    <row r="56" spans="1:26" ht="16.5" customHeight="1" x14ac:dyDescent="0.2">
      <c r="A56" s="107"/>
      <c r="B56" s="216"/>
      <c r="C56" s="34" t="s">
        <v>240</v>
      </c>
      <c r="D56" s="27">
        <f t="shared" ref="D56:D60" si="10">SUM(E56,F56,H56)</f>
        <v>95.76</v>
      </c>
      <c r="E56" s="255">
        <v>49.84</v>
      </c>
      <c r="F56" s="27">
        <v>45.92</v>
      </c>
      <c r="G56" s="27" t="s">
        <v>56</v>
      </c>
      <c r="H56" s="27" t="s">
        <v>56</v>
      </c>
      <c r="I56" s="27" t="s">
        <v>56</v>
      </c>
      <c r="J56" s="27" t="s">
        <v>56</v>
      </c>
      <c r="K56" s="27" t="s">
        <v>56</v>
      </c>
      <c r="L56" s="104"/>
      <c r="M56" s="53"/>
      <c r="N56" s="105"/>
      <c r="O56" s="53"/>
      <c r="P56" s="53"/>
      <c r="Q56" s="119"/>
      <c r="R56" s="93"/>
      <c r="S56" s="93"/>
      <c r="T56" s="53"/>
      <c r="U56" s="53"/>
      <c r="V56" s="53"/>
      <c r="W56" s="53"/>
      <c r="X56" s="53"/>
      <c r="Y56" s="53"/>
      <c r="Z56" s="53"/>
    </row>
    <row r="57" spans="1:26" ht="16.5" customHeight="1" x14ac:dyDescent="0.2">
      <c r="A57" s="107"/>
      <c r="B57" s="216"/>
      <c r="C57" s="34" t="s">
        <v>243</v>
      </c>
      <c r="D57" s="27">
        <f t="shared" si="10"/>
        <v>493.97</v>
      </c>
      <c r="E57" s="255">
        <v>493.97</v>
      </c>
      <c r="F57" s="27"/>
      <c r="G57" s="27" t="s">
        <v>56</v>
      </c>
      <c r="H57" s="27" t="s">
        <v>56</v>
      </c>
      <c r="I57" s="27" t="s">
        <v>56</v>
      </c>
      <c r="J57" s="27" t="s">
        <v>56</v>
      </c>
      <c r="K57" s="27" t="s">
        <v>56</v>
      </c>
      <c r="L57" s="104"/>
      <c r="M57" s="53"/>
      <c r="N57" s="105"/>
      <c r="O57" s="53"/>
      <c r="P57" s="540"/>
      <c r="Q57" s="541"/>
      <c r="R57" s="542"/>
      <c r="S57" s="542"/>
      <c r="T57" s="540"/>
      <c r="U57" s="53"/>
      <c r="V57" s="53"/>
      <c r="W57" s="53"/>
      <c r="X57" s="53"/>
      <c r="Y57" s="53"/>
      <c r="Z57" s="53"/>
    </row>
    <row r="58" spans="1:26" ht="16.5" customHeight="1" x14ac:dyDescent="0.2">
      <c r="A58" s="107"/>
      <c r="B58" s="216"/>
      <c r="C58" s="34" t="s">
        <v>256</v>
      </c>
      <c r="D58" s="27">
        <f t="shared" si="10"/>
        <v>3098.8199999999997</v>
      </c>
      <c r="E58" s="255">
        <v>2385.06</v>
      </c>
      <c r="F58" s="27">
        <v>713.76</v>
      </c>
      <c r="G58" s="27" t="s">
        <v>56</v>
      </c>
      <c r="H58" s="27" t="s">
        <v>56</v>
      </c>
      <c r="I58" s="27" t="s">
        <v>56</v>
      </c>
      <c r="J58" s="27" t="s">
        <v>56</v>
      </c>
      <c r="K58" s="27" t="s">
        <v>56</v>
      </c>
      <c r="L58" s="104"/>
      <c r="M58" s="53"/>
      <c r="N58" s="105"/>
      <c r="O58" s="53"/>
      <c r="P58" s="540"/>
      <c r="Q58" s="541"/>
      <c r="R58" s="542"/>
      <c r="S58" s="542"/>
      <c r="T58" s="540"/>
      <c r="U58" s="53"/>
      <c r="V58" s="53"/>
      <c r="W58" s="53"/>
      <c r="X58" s="53"/>
      <c r="Y58" s="53"/>
      <c r="Z58" s="53"/>
    </row>
    <row r="59" spans="1:26" ht="16.5" customHeight="1" x14ac:dyDescent="0.2">
      <c r="A59" s="107"/>
      <c r="B59" s="216"/>
      <c r="C59" s="34" t="s">
        <v>251</v>
      </c>
      <c r="D59" s="27">
        <f t="shared" si="10"/>
        <v>54187.77</v>
      </c>
      <c r="E59" s="255">
        <v>38885.14</v>
      </c>
      <c r="F59" s="27">
        <v>15302.63</v>
      </c>
      <c r="G59" s="27" t="s">
        <v>56</v>
      </c>
      <c r="H59" s="27" t="s">
        <v>56</v>
      </c>
      <c r="I59" s="27" t="s">
        <v>56</v>
      </c>
      <c r="J59" s="27" t="s">
        <v>56</v>
      </c>
      <c r="K59" s="27" t="s">
        <v>56</v>
      </c>
      <c r="L59" s="104"/>
      <c r="M59" s="53"/>
      <c r="N59" s="105"/>
      <c r="O59" s="53"/>
      <c r="P59" s="540"/>
      <c r="Q59" s="541"/>
      <c r="R59" s="542"/>
      <c r="S59" s="542"/>
      <c r="T59" s="540"/>
      <c r="U59" s="53"/>
      <c r="V59" s="53"/>
      <c r="W59" s="53"/>
      <c r="X59" s="53"/>
      <c r="Y59" s="53"/>
      <c r="Z59" s="53"/>
    </row>
    <row r="60" spans="1:26" ht="16.5" customHeight="1" x14ac:dyDescent="0.25">
      <c r="A60" s="107"/>
      <c r="B60" s="216"/>
      <c r="C60" s="34" t="s">
        <v>113</v>
      </c>
      <c r="D60" s="27">
        <f t="shared" si="10"/>
        <v>2.19</v>
      </c>
      <c r="E60" s="255">
        <v>2.19</v>
      </c>
      <c r="F60" s="27"/>
      <c r="G60" s="27" t="s">
        <v>56</v>
      </c>
      <c r="H60" s="27" t="s">
        <v>56</v>
      </c>
      <c r="I60" s="27" t="s">
        <v>56</v>
      </c>
      <c r="J60" s="27" t="s">
        <v>56</v>
      </c>
      <c r="K60" s="27" t="s">
        <v>56</v>
      </c>
      <c r="L60" s="104"/>
      <c r="M60" s="53" t="s">
        <v>41</v>
      </c>
      <c r="N60" s="105"/>
      <c r="O60" s="53"/>
      <c r="P60" s="540"/>
      <c r="Q60" s="543"/>
      <c r="R60" s="544"/>
      <c r="S60" s="544"/>
      <c r="T60" s="540"/>
      <c r="U60" s="53"/>
      <c r="V60" s="53"/>
      <c r="W60" s="53"/>
      <c r="X60" s="53"/>
      <c r="Y60" s="53"/>
      <c r="Z60" s="53"/>
    </row>
    <row r="61" spans="1:26" ht="16.5" customHeight="1" x14ac:dyDescent="0.2">
      <c r="A61" s="117"/>
      <c r="B61" s="219"/>
      <c r="C61" s="220"/>
      <c r="D61" s="221"/>
      <c r="E61" s="221"/>
      <c r="F61" s="221"/>
      <c r="G61" s="221"/>
      <c r="H61" s="221"/>
      <c r="I61" s="221"/>
      <c r="J61" s="221"/>
      <c r="K61" s="221"/>
      <c r="L61" s="222"/>
      <c r="M61" s="53"/>
      <c r="N61" s="105"/>
      <c r="O61" s="53"/>
      <c r="P61" s="540"/>
      <c r="Q61" s="540"/>
      <c r="R61" s="540"/>
      <c r="S61" s="540"/>
      <c r="T61" s="540"/>
      <c r="U61" s="53"/>
      <c r="V61" s="53"/>
      <c r="W61" s="53"/>
      <c r="X61" s="53"/>
      <c r="Y61" s="53"/>
      <c r="Z61" s="53"/>
    </row>
    <row r="62" spans="1:26" ht="2.25" customHeight="1" x14ac:dyDescent="0.2">
      <c r="A62" s="53"/>
      <c r="B62" s="53"/>
      <c r="C62" s="53"/>
      <c r="D62" s="68"/>
      <c r="E62" s="68"/>
      <c r="F62" s="68"/>
      <c r="G62" s="68"/>
      <c r="H62" s="68"/>
      <c r="I62" s="68"/>
      <c r="J62" s="68"/>
      <c r="K62" s="68"/>
      <c r="L62" s="53"/>
      <c r="M62" s="53"/>
      <c r="N62" s="53"/>
      <c r="O62" s="53"/>
      <c r="P62" s="540"/>
      <c r="Q62" s="540"/>
      <c r="R62" s="540"/>
      <c r="S62" s="540"/>
      <c r="T62" s="540"/>
      <c r="U62" s="53"/>
      <c r="V62" s="53"/>
      <c r="W62" s="53"/>
      <c r="X62" s="53"/>
      <c r="Y62" s="53"/>
      <c r="Z62" s="53"/>
    </row>
    <row r="63" spans="1:26" ht="10.5" customHeight="1" x14ac:dyDescent="0.2">
      <c r="A63" s="120"/>
      <c r="B63" s="36" t="s">
        <v>218</v>
      </c>
      <c r="C63" s="145"/>
      <c r="D63" s="121"/>
      <c r="E63" s="121"/>
      <c r="F63" s="121"/>
      <c r="G63" s="121"/>
      <c r="H63" s="121"/>
      <c r="I63" s="121"/>
      <c r="J63" s="121"/>
      <c r="K63" s="121"/>
      <c r="L63" s="61"/>
      <c r="M63" s="61"/>
      <c r="N63" s="61"/>
      <c r="O63" s="55"/>
      <c r="P63" s="545"/>
      <c r="Q63" s="545"/>
      <c r="R63" s="545"/>
      <c r="S63" s="545"/>
      <c r="T63" s="545"/>
      <c r="U63" s="61"/>
      <c r="V63" s="61"/>
      <c r="W63" s="61"/>
      <c r="X63" s="61"/>
      <c r="Y63" s="61"/>
      <c r="Z63" s="61"/>
    </row>
    <row r="64" spans="1:26" ht="10.5" customHeight="1" x14ac:dyDescent="0.2">
      <c r="A64" s="120"/>
      <c r="B64" s="36" t="s">
        <v>33</v>
      </c>
      <c r="C64" s="145"/>
      <c r="D64" s="121"/>
      <c r="E64" s="121"/>
      <c r="F64" s="121"/>
      <c r="G64" s="121"/>
      <c r="H64" s="121"/>
      <c r="I64" s="121"/>
      <c r="J64" s="121"/>
      <c r="K64" s="121"/>
      <c r="L64" s="61"/>
      <c r="M64" s="61"/>
      <c r="N64" s="61"/>
      <c r="O64" s="55"/>
      <c r="P64" s="545"/>
      <c r="Q64" s="545"/>
      <c r="R64" s="545"/>
      <c r="S64" s="545"/>
      <c r="T64" s="545"/>
      <c r="U64" s="61"/>
      <c r="V64" s="61"/>
      <c r="W64" s="61"/>
      <c r="X64" s="61"/>
      <c r="Y64" s="61"/>
      <c r="Z64" s="61"/>
    </row>
    <row r="65" spans="1:26" ht="15.75" customHeight="1" x14ac:dyDescent="0.2">
      <c r="A65" s="120"/>
      <c r="B65" s="36"/>
      <c r="C65" s="61"/>
      <c r="D65" s="121"/>
      <c r="E65" s="121"/>
      <c r="F65" s="122"/>
      <c r="G65" s="122"/>
      <c r="H65" s="122"/>
      <c r="I65" s="122"/>
      <c r="J65" s="122"/>
      <c r="K65" s="122"/>
      <c r="L65" s="61"/>
      <c r="M65" s="61"/>
      <c r="N65" s="61"/>
      <c r="O65" s="55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6.75" customHeight="1" x14ac:dyDescent="0.2">
      <c r="A66" s="113"/>
      <c r="B66" s="78"/>
      <c r="C66" s="78"/>
      <c r="D66" s="122"/>
      <c r="E66" s="122"/>
      <c r="F66" s="122"/>
      <c r="G66" s="122"/>
      <c r="H66" s="122"/>
      <c r="I66" s="122"/>
      <c r="J66" s="122"/>
      <c r="K66" s="122"/>
      <c r="L66" s="61"/>
      <c r="M66" s="61"/>
      <c r="N66" s="61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6.75" customHeight="1" x14ac:dyDescent="0.2">
      <c r="A67" s="113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20"/>
      <c r="M67" s="120"/>
      <c r="N67" s="61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2.75" customHeight="1" x14ac:dyDescent="0.2">
      <c r="A68" s="113"/>
      <c r="B68" s="113"/>
      <c r="C68" s="283" t="s">
        <v>257</v>
      </c>
      <c r="D68" s="283">
        <f>+D48</f>
        <v>60999.09</v>
      </c>
      <c r="E68" s="284">
        <f t="shared" ref="E68:E70" si="11">+D68/$D$71</f>
        <v>0.78923235528303193</v>
      </c>
      <c r="F68" s="113">
        <v>72.6805381784079</v>
      </c>
      <c r="G68" s="113"/>
      <c r="H68" s="113">
        <v>24.5</v>
      </c>
      <c r="I68" s="113"/>
      <c r="J68" s="113"/>
      <c r="K68" s="113"/>
      <c r="L68" s="283"/>
      <c r="M68" s="283"/>
      <c r="N68" s="120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12.75" customHeight="1" x14ac:dyDescent="0.2">
      <c r="A69" s="113"/>
      <c r="B69" s="113"/>
      <c r="C69" s="283" t="s">
        <v>64</v>
      </c>
      <c r="D69" s="283">
        <f>+D39</f>
        <v>859.96999999999991</v>
      </c>
      <c r="E69" s="284">
        <f t="shared" si="11"/>
        <v>1.1126660226779595E-2</v>
      </c>
      <c r="F69" s="113">
        <v>1.4613212100136601</v>
      </c>
      <c r="G69" s="113"/>
      <c r="H69" s="113">
        <v>4.8499999999999996</v>
      </c>
      <c r="I69" s="113"/>
      <c r="J69" s="113"/>
      <c r="K69" s="113"/>
      <c r="L69" s="283"/>
      <c r="M69" s="283"/>
      <c r="N69" s="28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2.75" customHeight="1" x14ac:dyDescent="0.2">
      <c r="A70" s="113"/>
      <c r="B70" s="113"/>
      <c r="C70" s="283" t="s">
        <v>258</v>
      </c>
      <c r="D70" s="283">
        <f>+D12</f>
        <v>15430.080000000002</v>
      </c>
      <c r="E70" s="284">
        <f t="shared" si="11"/>
        <v>0.19964098449018844</v>
      </c>
      <c r="F70" s="113">
        <v>25.858140611578499</v>
      </c>
      <c r="G70" s="113"/>
      <c r="H70" s="113">
        <v>70.650000000000006</v>
      </c>
      <c r="I70" s="113"/>
      <c r="J70" s="113"/>
      <c r="K70" s="113"/>
      <c r="L70" s="283"/>
      <c r="M70" s="283"/>
      <c r="N70" s="28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2.75" customHeight="1" x14ac:dyDescent="0.2">
      <c r="A71" s="113"/>
      <c r="B71" s="113"/>
      <c r="C71" s="283"/>
      <c r="D71" s="283">
        <f>+D10</f>
        <v>77289.14</v>
      </c>
      <c r="E71" s="283"/>
      <c r="F71" s="113"/>
      <c r="G71" s="113"/>
      <c r="H71" s="113">
        <v>100</v>
      </c>
      <c r="I71" s="113"/>
      <c r="J71" s="113"/>
      <c r="K71" s="113"/>
      <c r="L71" s="283"/>
      <c r="M71" s="283"/>
      <c r="N71" s="28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2.75" customHeight="1" x14ac:dyDescent="0.2">
      <c r="A72" s="113"/>
      <c r="B72" s="113"/>
      <c r="C72" s="283"/>
      <c r="D72" s="283"/>
      <c r="E72" s="283"/>
      <c r="F72" s="113"/>
      <c r="G72" s="113"/>
      <c r="H72" s="113"/>
      <c r="I72" s="113"/>
      <c r="J72" s="113"/>
      <c r="K72" s="113"/>
      <c r="L72" s="283"/>
      <c r="M72" s="283"/>
      <c r="N72" s="28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2.75" customHeight="1" x14ac:dyDescent="0.2">
      <c r="A73" s="113"/>
      <c r="B73" s="113"/>
      <c r="C73" s="283"/>
      <c r="D73" s="283"/>
      <c r="E73" s="283"/>
      <c r="F73" s="113"/>
      <c r="G73" s="113"/>
      <c r="H73" s="113"/>
      <c r="I73" s="113"/>
      <c r="J73" s="113"/>
      <c r="K73" s="113"/>
      <c r="L73" s="283"/>
      <c r="M73" s="283"/>
      <c r="N73" s="28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2.75" customHeight="1" x14ac:dyDescent="0.2">
      <c r="A74" s="113"/>
      <c r="B74" s="113"/>
      <c r="C74" s="283" t="s">
        <v>227</v>
      </c>
      <c r="D74" s="283">
        <f>+D50+D16</f>
        <v>4275.87</v>
      </c>
      <c r="E74" s="284">
        <f t="shared" ref="E74:E77" si="12">+D74/$D$78</f>
        <v>5.532303762210318E-2</v>
      </c>
      <c r="F74" s="113"/>
      <c r="G74" s="113"/>
      <c r="H74" s="113"/>
      <c r="I74" s="113"/>
      <c r="J74" s="113"/>
      <c r="K74" s="113"/>
      <c r="L74" s="283"/>
      <c r="M74" s="283"/>
      <c r="N74" s="28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2.75" customHeight="1" x14ac:dyDescent="0.2">
      <c r="A75" s="113"/>
      <c r="B75" s="113"/>
      <c r="C75" s="283" t="s">
        <v>251</v>
      </c>
      <c r="D75" s="283">
        <f>+D59+D45</f>
        <v>54269.439999999995</v>
      </c>
      <c r="E75" s="284">
        <f t="shared" si="12"/>
        <v>0.70216126094817455</v>
      </c>
      <c r="F75" s="113"/>
      <c r="G75" s="113"/>
      <c r="H75" s="113"/>
      <c r="I75" s="113"/>
      <c r="J75" s="113"/>
      <c r="K75" s="113"/>
      <c r="L75" s="283"/>
      <c r="M75" s="283"/>
      <c r="N75" s="28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2.75" customHeight="1" x14ac:dyDescent="0.2">
      <c r="A76" s="113"/>
      <c r="B76" s="113"/>
      <c r="C76" s="283" t="s">
        <v>256</v>
      </c>
      <c r="D76" s="283">
        <f>+D58</f>
        <v>3098.8199999999997</v>
      </c>
      <c r="E76" s="284">
        <f t="shared" si="12"/>
        <v>4.0093860534610677E-2</v>
      </c>
      <c r="F76" s="113"/>
      <c r="G76" s="113"/>
      <c r="H76" s="113"/>
      <c r="I76" s="113"/>
      <c r="J76" s="113"/>
      <c r="K76" s="113"/>
      <c r="L76" s="283"/>
      <c r="M76" s="283"/>
      <c r="N76" s="28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2.75" customHeight="1" x14ac:dyDescent="0.2">
      <c r="A77" s="112"/>
      <c r="B77" s="113"/>
      <c r="C77" s="283" t="s">
        <v>113</v>
      </c>
      <c r="D77" s="283">
        <f>+D10-SUM(D74:D76)</f>
        <v>15645.010000000002</v>
      </c>
      <c r="E77" s="284">
        <f t="shared" si="12"/>
        <v>0.20242184089511156</v>
      </c>
      <c r="F77" s="113"/>
      <c r="G77" s="113"/>
      <c r="H77" s="113"/>
      <c r="I77" s="113"/>
      <c r="J77" s="113"/>
      <c r="K77" s="113"/>
      <c r="L77" s="283"/>
      <c r="M77" s="283"/>
      <c r="N77" s="28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2.75" customHeight="1" x14ac:dyDescent="0.2">
      <c r="A78" s="112"/>
      <c r="B78" s="112"/>
      <c r="C78" s="120"/>
      <c r="D78" s="283">
        <f>SUM(D74:D77)</f>
        <v>77289.14</v>
      </c>
      <c r="E78" s="120"/>
      <c r="F78" s="120"/>
      <c r="G78" s="112"/>
      <c r="H78" s="112"/>
      <c r="I78" s="112"/>
      <c r="J78" s="112"/>
      <c r="K78" s="112"/>
      <c r="L78" s="112"/>
      <c r="M78" s="112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2.75" customHeight="1" x14ac:dyDescent="0.2">
      <c r="A79" s="112"/>
      <c r="B79" s="112"/>
      <c r="C79" s="120"/>
      <c r="D79" s="120"/>
      <c r="E79" s="120"/>
      <c r="F79" s="120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12.75" customHeight="1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12.75" customHeight="1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 x14ac:dyDescent="0.2">
      <c r="A86" s="93"/>
      <c r="B86" s="93"/>
      <c r="C86" s="36" t="s">
        <v>218</v>
      </c>
      <c r="D86" s="93"/>
      <c r="E86" s="93"/>
      <c r="F86" s="93"/>
      <c r="G86" s="81" t="s">
        <v>259</v>
      </c>
      <c r="H86" s="36" t="s">
        <v>218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 x14ac:dyDescent="0.2">
      <c r="A87" s="93"/>
      <c r="B87" s="93"/>
      <c r="C87" s="93"/>
      <c r="D87" s="93"/>
      <c r="E87" s="93"/>
      <c r="F87" s="93"/>
      <c r="G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1">
    <mergeCell ref="E6:L6"/>
    <mergeCell ref="H7:L7"/>
    <mergeCell ref="B6:C8"/>
    <mergeCell ref="B10:C10"/>
    <mergeCell ref="B2:L2"/>
    <mergeCell ref="B3:L3"/>
    <mergeCell ref="B4:L4"/>
    <mergeCell ref="E7:E8"/>
    <mergeCell ref="F7:F8"/>
    <mergeCell ref="G7:G8"/>
    <mergeCell ref="K8:L8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1"/>
  <sheetViews>
    <sheetView showGridLines="0" topLeftCell="A46" zoomScale="90" zoomScaleNormal="90" workbookViewId="0">
      <selection activeCell="T28" sqref="T28"/>
    </sheetView>
  </sheetViews>
  <sheetFormatPr baseColWidth="10" defaultColWidth="14.42578125" defaultRowHeight="15" customHeight="1" x14ac:dyDescent="0.2"/>
  <cols>
    <col min="1" max="1" width="2.140625" customWidth="1"/>
    <col min="2" max="2" width="1" customWidth="1"/>
    <col min="3" max="3" width="2.5703125" customWidth="1"/>
    <col min="4" max="4" width="21.140625" customWidth="1"/>
    <col min="5" max="17" width="12.7109375" customWidth="1"/>
    <col min="18" max="18" width="4.42578125" customWidth="1"/>
    <col min="19" max="19" width="11.5703125" customWidth="1"/>
    <col min="20" max="35" width="9.140625" customWidth="1"/>
  </cols>
  <sheetData>
    <row r="1" spans="1:35" ht="12.75" customHeight="1" x14ac:dyDescent="0.2">
      <c r="A1" s="108"/>
      <c r="B1" s="108"/>
      <c r="C1" s="108"/>
      <c r="D1" s="108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08"/>
      <c r="S1" s="93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ht="16.5" customHeight="1" x14ac:dyDescent="0.25">
      <c r="A2" s="132"/>
      <c r="B2" s="515" t="s">
        <v>260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94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</row>
    <row r="3" spans="1:35" ht="16.5" customHeight="1" x14ac:dyDescent="0.25">
      <c r="A3" s="132"/>
      <c r="B3" s="515" t="s">
        <v>1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94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</row>
    <row r="4" spans="1:35" ht="20.25" customHeight="1" x14ac:dyDescent="0.2">
      <c r="A4" s="132"/>
      <c r="B4" s="132"/>
      <c r="C4" s="132"/>
      <c r="D4" s="132"/>
      <c r="E4" s="94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2"/>
      <c r="S4" s="94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ht="38.25" customHeight="1" x14ac:dyDescent="0.25">
      <c r="A5" s="134"/>
      <c r="B5" s="516" t="s">
        <v>261</v>
      </c>
      <c r="C5" s="517"/>
      <c r="D5" s="518"/>
      <c r="E5" s="389" t="s">
        <v>4</v>
      </c>
      <c r="F5" s="390" t="s">
        <v>5</v>
      </c>
      <c r="G5" s="390" t="s">
        <v>6</v>
      </c>
      <c r="H5" s="390" t="s">
        <v>7</v>
      </c>
      <c r="I5" s="390" t="s">
        <v>8</v>
      </c>
      <c r="J5" s="390" t="s">
        <v>9</v>
      </c>
      <c r="K5" s="390" t="s">
        <v>10</v>
      </c>
      <c r="L5" s="390" t="s">
        <v>11</v>
      </c>
      <c r="M5" s="390" t="s">
        <v>12</v>
      </c>
      <c r="N5" s="390" t="s">
        <v>13</v>
      </c>
      <c r="O5" s="390" t="s">
        <v>14</v>
      </c>
      <c r="P5" s="390" t="s">
        <v>15</v>
      </c>
      <c r="Q5" s="519" t="s">
        <v>16</v>
      </c>
      <c r="R5" s="501"/>
      <c r="S5" s="97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</row>
    <row r="6" spans="1:35" ht="5.25" customHeight="1" x14ac:dyDescent="0.25">
      <c r="A6" s="103"/>
      <c r="B6" s="391"/>
      <c r="C6" s="392"/>
      <c r="D6" s="392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4"/>
      <c r="S6" s="62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</row>
    <row r="7" spans="1:35" ht="19.5" customHeight="1" x14ac:dyDescent="0.25">
      <c r="A7" s="103"/>
      <c r="B7" s="520" t="s">
        <v>4</v>
      </c>
      <c r="C7" s="496"/>
      <c r="D7" s="496"/>
      <c r="E7" s="395">
        <f t="shared" ref="E7:Q7" si="0">SUM(E9,E30)</f>
        <v>54269.47</v>
      </c>
      <c r="F7" s="395">
        <f t="shared" si="0"/>
        <v>3737.8800000000006</v>
      </c>
      <c r="G7" s="395">
        <f t="shared" si="0"/>
        <v>4424.42</v>
      </c>
      <c r="H7" s="395">
        <f t="shared" si="0"/>
        <v>4932.38</v>
      </c>
      <c r="I7" s="395">
        <f t="shared" si="0"/>
        <v>5303.9999999999991</v>
      </c>
      <c r="J7" s="395">
        <f t="shared" si="0"/>
        <v>5172.33</v>
      </c>
      <c r="K7" s="395">
        <f t="shared" si="0"/>
        <v>7145.92</v>
      </c>
      <c r="L7" s="395">
        <f t="shared" si="0"/>
        <v>5116.3600000000006</v>
      </c>
      <c r="M7" s="395">
        <f t="shared" si="0"/>
        <v>5258.27</v>
      </c>
      <c r="N7" s="395">
        <f t="shared" si="0"/>
        <v>4040.7799999999993</v>
      </c>
      <c r="O7" s="395">
        <f t="shared" si="0"/>
        <v>3791.1099999999997</v>
      </c>
      <c r="P7" s="395">
        <f t="shared" si="0"/>
        <v>2541.3599999999997</v>
      </c>
      <c r="Q7" s="395">
        <f t="shared" si="0"/>
        <v>2804.66</v>
      </c>
      <c r="R7" s="396"/>
      <c r="S7" s="62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</row>
    <row r="8" spans="1:35" ht="7.5" customHeight="1" x14ac:dyDescent="0.25">
      <c r="A8" s="103"/>
      <c r="B8" s="391"/>
      <c r="C8" s="392"/>
      <c r="D8" s="392"/>
      <c r="E8" s="397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4"/>
      <c r="S8" s="62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35" ht="19.5" customHeight="1" x14ac:dyDescent="0.25">
      <c r="A9" s="103"/>
      <c r="B9" s="399"/>
      <c r="C9" s="400" t="s">
        <v>48</v>
      </c>
      <c r="D9" s="400"/>
      <c r="E9" s="395">
        <f t="shared" ref="E9:Q9" si="1">SUM(E11:E28)</f>
        <v>38966.85</v>
      </c>
      <c r="F9" s="395">
        <f t="shared" si="1"/>
        <v>2723.4800000000005</v>
      </c>
      <c r="G9" s="395">
        <f t="shared" si="1"/>
        <v>3354.99</v>
      </c>
      <c r="H9" s="395">
        <f t="shared" si="1"/>
        <v>3754.01</v>
      </c>
      <c r="I9" s="395">
        <f t="shared" si="1"/>
        <v>4229.7999999999993</v>
      </c>
      <c r="J9" s="395">
        <f t="shared" si="1"/>
        <v>3840.49</v>
      </c>
      <c r="K9" s="395">
        <f t="shared" si="1"/>
        <v>5745.9400000000005</v>
      </c>
      <c r="L9" s="395">
        <f t="shared" si="1"/>
        <v>3574.5800000000004</v>
      </c>
      <c r="M9" s="395">
        <f t="shared" si="1"/>
        <v>3863.1700000000005</v>
      </c>
      <c r="N9" s="395">
        <f t="shared" si="1"/>
        <v>2568.1799999999994</v>
      </c>
      <c r="O9" s="395">
        <f t="shared" si="1"/>
        <v>2457.1799999999998</v>
      </c>
      <c r="P9" s="395">
        <f t="shared" si="1"/>
        <v>1250.0299999999995</v>
      </c>
      <c r="Q9" s="395">
        <f t="shared" si="1"/>
        <v>1605</v>
      </c>
      <c r="R9" s="396"/>
      <c r="S9" s="62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15" customHeight="1" x14ac:dyDescent="0.2">
      <c r="A10" s="105"/>
      <c r="B10" s="406"/>
      <c r="C10" s="407"/>
      <c r="D10" s="407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9"/>
      <c r="S10" s="53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 ht="19.5" customHeight="1" x14ac:dyDescent="0.2">
      <c r="A11" s="105"/>
      <c r="B11" s="406"/>
      <c r="C11" s="407"/>
      <c r="D11" s="407" t="s">
        <v>195</v>
      </c>
      <c r="E11" s="408">
        <f t="shared" ref="E11:E28" si="2">SUM(F11:Q11)</f>
        <v>352.08000000000004</v>
      </c>
      <c r="F11" s="410">
        <v>21.75</v>
      </c>
      <c r="G11" s="410">
        <v>34.92</v>
      </c>
      <c r="H11" s="410">
        <v>35.26</v>
      </c>
      <c r="I11" s="410">
        <v>25.71</v>
      </c>
      <c r="J11" s="410">
        <v>23.67</v>
      </c>
      <c r="K11" s="410">
        <v>22.5</v>
      </c>
      <c r="L11" s="410">
        <v>28.88</v>
      </c>
      <c r="M11" s="410">
        <v>29.41</v>
      </c>
      <c r="N11" s="410">
        <v>32.04</v>
      </c>
      <c r="O11" s="410">
        <v>33.22</v>
      </c>
      <c r="P11" s="410">
        <v>32.49</v>
      </c>
      <c r="Q11" s="410">
        <v>32.229999999999997</v>
      </c>
      <c r="R11" s="411"/>
      <c r="S11" s="53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</row>
    <row r="12" spans="1:35" ht="19.5" customHeight="1" x14ac:dyDescent="0.2">
      <c r="A12" s="105"/>
      <c r="B12" s="406"/>
      <c r="C12" s="407"/>
      <c r="D12" s="407" t="s">
        <v>262</v>
      </c>
      <c r="E12" s="408">
        <f t="shared" si="2"/>
        <v>52</v>
      </c>
      <c r="F12" s="410">
        <v>3.62</v>
      </c>
      <c r="G12" s="410">
        <v>2.59</v>
      </c>
      <c r="H12" s="410">
        <v>2.5299999999999998</v>
      </c>
      <c r="I12" s="410">
        <v>4.22</v>
      </c>
      <c r="J12" s="410">
        <v>7.82</v>
      </c>
      <c r="K12" s="410">
        <v>3.81</v>
      </c>
      <c r="L12" s="410">
        <v>4.2300000000000004</v>
      </c>
      <c r="M12" s="410">
        <v>5.24</v>
      </c>
      <c r="N12" s="410">
        <v>4.62</v>
      </c>
      <c r="O12" s="410">
        <v>5.04</v>
      </c>
      <c r="P12" s="410">
        <v>3.67</v>
      </c>
      <c r="Q12" s="410">
        <v>4.6100000000000003</v>
      </c>
      <c r="R12" s="411"/>
      <c r="S12" s="53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</row>
    <row r="13" spans="1:35" ht="19.5" customHeight="1" x14ac:dyDescent="0.2">
      <c r="A13" s="105"/>
      <c r="B13" s="406"/>
      <c r="C13" s="407"/>
      <c r="D13" s="407" t="s">
        <v>197</v>
      </c>
      <c r="E13" s="408">
        <f t="shared" si="2"/>
        <v>134.62999999999997</v>
      </c>
      <c r="F13" s="412">
        <v>10.24</v>
      </c>
      <c r="G13" s="412">
        <v>12.84</v>
      </c>
      <c r="H13" s="412">
        <v>10.14</v>
      </c>
      <c r="I13" s="412">
        <v>16.38</v>
      </c>
      <c r="J13" s="412">
        <v>11.19</v>
      </c>
      <c r="K13" s="412">
        <v>11.27</v>
      </c>
      <c r="L13" s="412">
        <v>12.06</v>
      </c>
      <c r="M13" s="412">
        <v>8.3800000000000008</v>
      </c>
      <c r="N13" s="412">
        <v>7.86</v>
      </c>
      <c r="O13" s="412">
        <v>8.1300000000000008</v>
      </c>
      <c r="P13" s="412">
        <v>10.47</v>
      </c>
      <c r="Q13" s="412">
        <v>15.67</v>
      </c>
      <c r="R13" s="411"/>
      <c r="S13" s="53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</row>
    <row r="14" spans="1:35" ht="19.5" customHeight="1" x14ac:dyDescent="0.2">
      <c r="A14" s="105"/>
      <c r="B14" s="406"/>
      <c r="C14" s="407"/>
      <c r="D14" s="407" t="s">
        <v>198</v>
      </c>
      <c r="E14" s="408">
        <f t="shared" si="2"/>
        <v>65.489999999999995</v>
      </c>
      <c r="F14" s="412">
        <v>12.35</v>
      </c>
      <c r="G14" s="412">
        <v>9.51</v>
      </c>
      <c r="H14" s="412">
        <v>8.83</v>
      </c>
      <c r="I14" s="410">
        <v>0</v>
      </c>
      <c r="J14" s="410">
        <v>0</v>
      </c>
      <c r="K14" s="410">
        <v>0</v>
      </c>
      <c r="L14" s="412">
        <v>0</v>
      </c>
      <c r="M14" s="412">
        <v>9.5500000000000007</v>
      </c>
      <c r="N14" s="412">
        <v>6.32</v>
      </c>
      <c r="O14" s="412">
        <v>8.1300000000000008</v>
      </c>
      <c r="P14" s="412">
        <v>5.3</v>
      </c>
      <c r="Q14" s="412">
        <v>5.5</v>
      </c>
      <c r="R14" s="411"/>
      <c r="S14" s="53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</row>
    <row r="15" spans="1:35" ht="19.5" customHeight="1" x14ac:dyDescent="0.2">
      <c r="A15" s="105"/>
      <c r="B15" s="406"/>
      <c r="C15" s="407"/>
      <c r="D15" s="407" t="s">
        <v>199</v>
      </c>
      <c r="E15" s="408">
        <f t="shared" si="2"/>
        <v>811.35</v>
      </c>
      <c r="F15" s="412">
        <v>52.72</v>
      </c>
      <c r="G15" s="412">
        <v>61.24</v>
      </c>
      <c r="H15" s="412">
        <v>63.67</v>
      </c>
      <c r="I15" s="412">
        <v>64.17</v>
      </c>
      <c r="J15" s="412">
        <v>64.78</v>
      </c>
      <c r="K15" s="412">
        <v>65.36</v>
      </c>
      <c r="L15" s="412">
        <v>62.2</v>
      </c>
      <c r="M15" s="412">
        <v>69.55</v>
      </c>
      <c r="N15" s="412">
        <v>73.040000000000006</v>
      </c>
      <c r="O15" s="412">
        <v>74.98</v>
      </c>
      <c r="P15" s="412">
        <v>75.78</v>
      </c>
      <c r="Q15" s="412">
        <v>83.86</v>
      </c>
      <c r="R15" s="411"/>
      <c r="S15" s="53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</row>
    <row r="16" spans="1:35" ht="19.5" customHeight="1" x14ac:dyDescent="0.2">
      <c r="A16" s="105"/>
      <c r="B16" s="406"/>
      <c r="C16" s="407"/>
      <c r="D16" s="407" t="s">
        <v>200</v>
      </c>
      <c r="E16" s="408">
        <f t="shared" si="2"/>
        <v>183.14999999999998</v>
      </c>
      <c r="F16" s="410">
        <v>12.62</v>
      </c>
      <c r="G16" s="410">
        <v>10.65</v>
      </c>
      <c r="H16" s="410">
        <v>9.1</v>
      </c>
      <c r="I16" s="410">
        <v>9.81</v>
      </c>
      <c r="J16" s="410">
        <v>10.49</v>
      </c>
      <c r="K16" s="410">
        <v>5</v>
      </c>
      <c r="L16" s="410">
        <v>10.36</v>
      </c>
      <c r="M16" s="410">
        <v>12.06</v>
      </c>
      <c r="N16" s="410">
        <v>14.45</v>
      </c>
      <c r="O16" s="410">
        <v>13.21</v>
      </c>
      <c r="P16" s="410">
        <v>49.39</v>
      </c>
      <c r="Q16" s="410">
        <v>26.01</v>
      </c>
      <c r="R16" s="411"/>
      <c r="S16" s="53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</row>
    <row r="17" spans="1:35" ht="19.5" customHeight="1" x14ac:dyDescent="0.2">
      <c r="A17" s="105"/>
      <c r="B17" s="406"/>
      <c r="C17" s="407"/>
      <c r="D17" s="407" t="s">
        <v>201</v>
      </c>
      <c r="E17" s="408">
        <f t="shared" si="2"/>
        <v>1311.14</v>
      </c>
      <c r="F17" s="412">
        <v>116.65</v>
      </c>
      <c r="G17" s="412">
        <v>116.67</v>
      </c>
      <c r="H17" s="412">
        <v>116.59</v>
      </c>
      <c r="I17" s="412">
        <v>116.47</v>
      </c>
      <c r="J17" s="412">
        <v>116.43</v>
      </c>
      <c r="K17" s="412">
        <v>116.24</v>
      </c>
      <c r="L17" s="412">
        <v>116.04</v>
      </c>
      <c r="M17" s="412">
        <v>115.46</v>
      </c>
      <c r="N17" s="412">
        <v>115.46</v>
      </c>
      <c r="O17" s="412">
        <v>115.46</v>
      </c>
      <c r="P17" s="412">
        <v>32.18</v>
      </c>
      <c r="Q17" s="412">
        <v>117.49</v>
      </c>
      <c r="R17" s="411"/>
      <c r="S17" s="53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</row>
    <row r="18" spans="1:35" ht="19.5" customHeight="1" x14ac:dyDescent="0.2">
      <c r="A18" s="105"/>
      <c r="B18" s="406"/>
      <c r="C18" s="407"/>
      <c r="D18" s="407" t="s">
        <v>202</v>
      </c>
      <c r="E18" s="408">
        <f t="shared" si="2"/>
        <v>1930.98</v>
      </c>
      <c r="F18" s="412">
        <v>44.21</v>
      </c>
      <c r="G18" s="412">
        <v>106.87</v>
      </c>
      <c r="H18" s="412">
        <v>149.13999999999999</v>
      </c>
      <c r="I18" s="412">
        <v>165.81</v>
      </c>
      <c r="J18" s="412">
        <v>140.35</v>
      </c>
      <c r="K18" s="412">
        <v>105.57</v>
      </c>
      <c r="L18" s="412">
        <v>221.57</v>
      </c>
      <c r="M18" s="412">
        <v>75.91</v>
      </c>
      <c r="N18" s="412">
        <v>131.72999999999999</v>
      </c>
      <c r="O18" s="412">
        <v>229.13</v>
      </c>
      <c r="P18" s="412">
        <v>325.69</v>
      </c>
      <c r="Q18" s="412">
        <v>235</v>
      </c>
      <c r="R18" s="411"/>
      <c r="S18" s="53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1:35" ht="19.5" customHeight="1" x14ac:dyDescent="0.2">
      <c r="A19" s="105"/>
      <c r="B19" s="406"/>
      <c r="C19" s="407"/>
      <c r="D19" s="407" t="s">
        <v>203</v>
      </c>
      <c r="E19" s="408">
        <f t="shared" si="2"/>
        <v>443.37</v>
      </c>
      <c r="F19" s="412">
        <v>22.16</v>
      </c>
      <c r="G19" s="412">
        <v>29.94</v>
      </c>
      <c r="H19" s="412">
        <v>41.1</v>
      </c>
      <c r="I19" s="412">
        <v>27.57</v>
      </c>
      <c r="J19" s="412">
        <v>23.48</v>
      </c>
      <c r="K19" s="412">
        <v>24.53</v>
      </c>
      <c r="L19" s="412">
        <v>31.6</v>
      </c>
      <c r="M19" s="412">
        <v>31.01</v>
      </c>
      <c r="N19" s="412">
        <v>33.85</v>
      </c>
      <c r="O19" s="412">
        <v>76.5</v>
      </c>
      <c r="P19" s="412">
        <v>61.43</v>
      </c>
      <c r="Q19" s="412">
        <v>40.200000000000003</v>
      </c>
      <c r="R19" s="411"/>
      <c r="S19" s="53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</row>
    <row r="20" spans="1:35" ht="19.5" customHeight="1" x14ac:dyDescent="0.2">
      <c r="A20" s="105"/>
      <c r="B20" s="406"/>
      <c r="C20" s="407"/>
      <c r="D20" s="407" t="s">
        <v>205</v>
      </c>
      <c r="E20" s="408">
        <f t="shared" si="2"/>
        <v>2698.92</v>
      </c>
      <c r="F20" s="412">
        <v>326.95999999999998</v>
      </c>
      <c r="G20" s="412">
        <v>324.18</v>
      </c>
      <c r="H20" s="412">
        <v>89.26</v>
      </c>
      <c r="I20" s="412">
        <v>25.19</v>
      </c>
      <c r="J20" s="412">
        <v>42.23</v>
      </c>
      <c r="K20" s="412">
        <v>254.97</v>
      </c>
      <c r="L20" s="412">
        <v>260.22000000000003</v>
      </c>
      <c r="M20" s="412">
        <v>274.35000000000002</v>
      </c>
      <c r="N20" s="412">
        <v>264.63</v>
      </c>
      <c r="O20" s="412">
        <v>282.41000000000003</v>
      </c>
      <c r="P20" s="412">
        <v>278.63</v>
      </c>
      <c r="Q20" s="412">
        <v>275.89</v>
      </c>
      <c r="R20" s="411"/>
      <c r="S20" s="53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</row>
    <row r="21" spans="1:35" ht="19.5" customHeight="1" x14ac:dyDescent="0.2">
      <c r="A21" s="105"/>
      <c r="B21" s="406"/>
      <c r="C21" s="407"/>
      <c r="D21" s="407" t="s">
        <v>206</v>
      </c>
      <c r="E21" s="408">
        <f t="shared" si="2"/>
        <v>273.7</v>
      </c>
      <c r="F21" s="412">
        <v>30.17</v>
      </c>
      <c r="G21" s="412">
        <v>34.31</v>
      </c>
      <c r="H21" s="412">
        <v>31.22</v>
      </c>
      <c r="I21" s="412">
        <v>10.029999999999999</v>
      </c>
      <c r="J21" s="412">
        <v>26.32</v>
      </c>
      <c r="K21" s="412">
        <v>14.29</v>
      </c>
      <c r="L21" s="412">
        <v>19.190000000000001</v>
      </c>
      <c r="M21" s="412">
        <v>15.88</v>
      </c>
      <c r="N21" s="410">
        <v>21.17</v>
      </c>
      <c r="O21" s="412">
        <v>24.08</v>
      </c>
      <c r="P21" s="412">
        <v>18.309999999999999</v>
      </c>
      <c r="Q21" s="412">
        <v>28.73</v>
      </c>
      <c r="R21" s="411"/>
      <c r="S21" s="53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</row>
    <row r="22" spans="1:35" ht="19.5" customHeight="1" x14ac:dyDescent="0.2">
      <c r="A22" s="105"/>
      <c r="B22" s="406"/>
      <c r="C22" s="407"/>
      <c r="D22" s="407" t="s">
        <v>207</v>
      </c>
      <c r="E22" s="408">
        <f t="shared" si="2"/>
        <v>0.78000000000000014</v>
      </c>
      <c r="F22" s="412">
        <v>0.09</v>
      </c>
      <c r="G22" s="412">
        <v>0.09</v>
      </c>
      <c r="H22" s="412">
        <v>0.09</v>
      </c>
      <c r="I22" s="412">
        <v>0.09</v>
      </c>
      <c r="J22" s="412">
        <v>0.09</v>
      </c>
      <c r="K22" s="412">
        <v>0.09</v>
      </c>
      <c r="L22" s="412">
        <v>0.04</v>
      </c>
      <c r="M22" s="412">
        <v>0.04</v>
      </c>
      <c r="N22" s="410">
        <v>0.04</v>
      </c>
      <c r="O22" s="412">
        <v>0.04</v>
      </c>
      <c r="P22" s="412">
        <v>0.04</v>
      </c>
      <c r="Q22" s="412">
        <v>0.04</v>
      </c>
      <c r="R22" s="411"/>
      <c r="S22" s="53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</row>
    <row r="23" spans="1:35" ht="19.5" customHeight="1" x14ac:dyDescent="0.2">
      <c r="A23" s="105"/>
      <c r="B23" s="406"/>
      <c r="C23" s="407"/>
      <c r="D23" s="407" t="s">
        <v>208</v>
      </c>
      <c r="E23" s="408">
        <f t="shared" si="2"/>
        <v>363.49</v>
      </c>
      <c r="F23" s="412">
        <v>24.51</v>
      </c>
      <c r="G23" s="412">
        <v>27.92</v>
      </c>
      <c r="H23" s="412">
        <v>29.44</v>
      </c>
      <c r="I23" s="412">
        <v>30.82</v>
      </c>
      <c r="J23" s="412">
        <v>28.58</v>
      </c>
      <c r="K23" s="412">
        <v>33.67</v>
      </c>
      <c r="L23" s="412">
        <v>35.880000000000003</v>
      </c>
      <c r="M23" s="412">
        <v>27.22</v>
      </c>
      <c r="N23" s="412">
        <v>26.72</v>
      </c>
      <c r="O23" s="412">
        <v>31.83</v>
      </c>
      <c r="P23" s="412">
        <v>33.49</v>
      </c>
      <c r="Q23" s="412">
        <v>33.409999999999997</v>
      </c>
      <c r="R23" s="411"/>
      <c r="S23" s="53"/>
      <c r="T23" s="11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19.5" customHeight="1" x14ac:dyDescent="0.2">
      <c r="A24" s="105"/>
      <c r="B24" s="406"/>
      <c r="C24" s="407"/>
      <c r="D24" s="407" t="s">
        <v>210</v>
      </c>
      <c r="E24" s="408">
        <f t="shared" si="2"/>
        <v>0</v>
      </c>
      <c r="F24" s="410" t="s">
        <v>56</v>
      </c>
      <c r="G24" s="410" t="s">
        <v>56</v>
      </c>
      <c r="H24" s="410" t="s">
        <v>56</v>
      </c>
      <c r="I24" s="410" t="s">
        <v>56</v>
      </c>
      <c r="J24" s="410" t="s">
        <v>56</v>
      </c>
      <c r="K24" s="410" t="s">
        <v>56</v>
      </c>
      <c r="L24" s="410" t="s">
        <v>56</v>
      </c>
      <c r="M24" s="410" t="s">
        <v>56</v>
      </c>
      <c r="N24" s="410" t="s">
        <v>56</v>
      </c>
      <c r="O24" s="410" t="s">
        <v>56</v>
      </c>
      <c r="P24" s="410" t="s">
        <v>56</v>
      </c>
      <c r="Q24" s="410" t="s">
        <v>56</v>
      </c>
      <c r="R24" s="411"/>
      <c r="S24" s="53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</row>
    <row r="25" spans="1:35" ht="19.5" customHeight="1" x14ac:dyDescent="0.2">
      <c r="A25" s="105"/>
      <c r="B25" s="406"/>
      <c r="C25" s="407"/>
      <c r="D25" s="407" t="s">
        <v>211</v>
      </c>
      <c r="E25" s="408">
        <f t="shared" si="2"/>
        <v>3241.0199999999995</v>
      </c>
      <c r="F25" s="410">
        <v>155.69999999999999</v>
      </c>
      <c r="G25" s="410">
        <v>317.62</v>
      </c>
      <c r="H25" s="410">
        <v>258.39</v>
      </c>
      <c r="I25" s="410">
        <v>118.63</v>
      </c>
      <c r="J25" s="410">
        <v>277.64999999999998</v>
      </c>
      <c r="K25" s="410">
        <v>281.88</v>
      </c>
      <c r="L25" s="410">
        <v>336.98</v>
      </c>
      <c r="M25" s="410">
        <v>372.7</v>
      </c>
      <c r="N25" s="410">
        <v>395.27</v>
      </c>
      <c r="O25" s="410">
        <v>339.39</v>
      </c>
      <c r="P25" s="410">
        <v>217.07</v>
      </c>
      <c r="Q25" s="410">
        <v>169.74</v>
      </c>
      <c r="R25" s="411"/>
      <c r="S25" s="53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</row>
    <row r="26" spans="1:35" ht="19.5" customHeight="1" x14ac:dyDescent="0.2">
      <c r="A26" s="105"/>
      <c r="B26" s="406"/>
      <c r="C26" s="407"/>
      <c r="D26" s="407" t="s">
        <v>213</v>
      </c>
      <c r="E26" s="408">
        <f t="shared" si="2"/>
        <v>27064.570000000003</v>
      </c>
      <c r="F26" s="412">
        <v>1888.43</v>
      </c>
      <c r="G26" s="412">
        <v>2264.2399999999998</v>
      </c>
      <c r="H26" s="412">
        <v>2908.45</v>
      </c>
      <c r="I26" s="412">
        <v>3613</v>
      </c>
      <c r="J26" s="412">
        <v>3062.99</v>
      </c>
      <c r="K26" s="412">
        <v>4802</v>
      </c>
      <c r="L26" s="412">
        <v>2430.11</v>
      </c>
      <c r="M26" s="412">
        <v>2813</v>
      </c>
      <c r="N26" s="412">
        <v>1437.11</v>
      </c>
      <c r="O26" s="412">
        <v>1211.78</v>
      </c>
      <c r="P26" s="412">
        <v>101.38</v>
      </c>
      <c r="Q26" s="412">
        <v>532.08000000000004</v>
      </c>
      <c r="R26" s="411"/>
      <c r="S26" s="53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</row>
    <row r="27" spans="1:35" ht="19.5" customHeight="1" x14ac:dyDescent="0.2">
      <c r="A27" s="105"/>
      <c r="B27" s="406"/>
      <c r="C27" s="407"/>
      <c r="D27" s="407" t="s">
        <v>214</v>
      </c>
      <c r="E27" s="408">
        <f t="shared" si="2"/>
        <v>7.8500000000000005</v>
      </c>
      <c r="F27" s="410">
        <v>1.3</v>
      </c>
      <c r="G27" s="410">
        <v>1.4</v>
      </c>
      <c r="H27" s="410">
        <v>0.8</v>
      </c>
      <c r="I27" s="410">
        <v>0.5</v>
      </c>
      <c r="J27" s="410">
        <v>0.4</v>
      </c>
      <c r="K27" s="410">
        <v>0</v>
      </c>
      <c r="L27" s="410">
        <v>0.4</v>
      </c>
      <c r="M27" s="410">
        <v>0.4</v>
      </c>
      <c r="N27" s="410">
        <v>0.5</v>
      </c>
      <c r="O27" s="410">
        <v>0.6</v>
      </c>
      <c r="P27" s="410">
        <v>0.6</v>
      </c>
      <c r="Q27" s="410">
        <v>0.95</v>
      </c>
      <c r="R27" s="411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105"/>
      <c r="AG27" s="105"/>
      <c r="AH27" s="105"/>
      <c r="AI27" s="105"/>
    </row>
    <row r="28" spans="1:35" ht="19.5" customHeight="1" x14ac:dyDescent="0.2">
      <c r="A28" s="105"/>
      <c r="B28" s="406"/>
      <c r="C28" s="407"/>
      <c r="D28" s="407" t="s">
        <v>215</v>
      </c>
      <c r="E28" s="408">
        <f t="shared" si="2"/>
        <v>32.33</v>
      </c>
      <c r="F28" s="410">
        <v>0</v>
      </c>
      <c r="G28" s="410">
        <v>0</v>
      </c>
      <c r="H28" s="410">
        <v>0</v>
      </c>
      <c r="I28" s="410">
        <v>1.4</v>
      </c>
      <c r="J28" s="410">
        <v>4.0199999999999996</v>
      </c>
      <c r="K28" s="410">
        <v>4.76</v>
      </c>
      <c r="L28" s="410">
        <v>4.82</v>
      </c>
      <c r="M28" s="410">
        <v>3.01</v>
      </c>
      <c r="N28" s="410">
        <v>3.37</v>
      </c>
      <c r="O28" s="410">
        <v>3.25</v>
      </c>
      <c r="P28" s="410">
        <v>4.1100000000000003</v>
      </c>
      <c r="Q28" s="410">
        <v>3.59</v>
      </c>
      <c r="R28" s="411"/>
      <c r="S28" s="53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</row>
    <row r="29" spans="1:35" ht="15" customHeight="1" x14ac:dyDescent="0.2">
      <c r="A29" s="105"/>
      <c r="B29" s="406"/>
      <c r="C29" s="407"/>
      <c r="D29" s="407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11"/>
      <c r="S29" s="53"/>
      <c r="T29" s="138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ht="19.5" customHeight="1" x14ac:dyDescent="0.25">
      <c r="A30" s="105"/>
      <c r="B30" s="405"/>
      <c r="C30" s="400" t="s">
        <v>22</v>
      </c>
      <c r="D30" s="400"/>
      <c r="E30" s="395">
        <f>+E32+E33+E34+E35+E36</f>
        <v>15302.619999999999</v>
      </c>
      <c r="F30" s="395">
        <f t="shared" ref="F30:Q30" si="3">SUM(F32:F36)</f>
        <v>1014.4000000000001</v>
      </c>
      <c r="G30" s="395">
        <f t="shared" si="3"/>
        <v>1069.43</v>
      </c>
      <c r="H30" s="395">
        <f t="shared" si="3"/>
        <v>1178.3699999999999</v>
      </c>
      <c r="I30" s="395">
        <f t="shared" si="3"/>
        <v>1074.2</v>
      </c>
      <c r="J30" s="395">
        <f t="shared" si="3"/>
        <v>1331.84</v>
      </c>
      <c r="K30" s="395">
        <f t="shared" si="3"/>
        <v>1399.98</v>
      </c>
      <c r="L30" s="395">
        <f t="shared" si="3"/>
        <v>1541.78</v>
      </c>
      <c r="M30" s="395">
        <f t="shared" si="3"/>
        <v>1395.1</v>
      </c>
      <c r="N30" s="395">
        <f t="shared" si="3"/>
        <v>1472.6</v>
      </c>
      <c r="O30" s="395">
        <f t="shared" si="3"/>
        <v>1333.93</v>
      </c>
      <c r="P30" s="395">
        <f t="shared" si="3"/>
        <v>1291.33</v>
      </c>
      <c r="Q30" s="395">
        <f t="shared" si="3"/>
        <v>1199.6599999999999</v>
      </c>
      <c r="R30" s="396"/>
      <c r="S30" s="53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</row>
    <row r="31" spans="1:35" ht="9" customHeight="1" x14ac:dyDescent="0.2">
      <c r="A31" s="105"/>
      <c r="B31" s="406"/>
      <c r="C31" s="407"/>
      <c r="D31" s="407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11"/>
      <c r="S31" s="53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</row>
    <row r="32" spans="1:35" ht="19.5" customHeight="1" x14ac:dyDescent="0.2">
      <c r="A32" s="105"/>
      <c r="B32" s="406"/>
      <c r="C32" s="407"/>
      <c r="D32" s="407" t="s">
        <v>202</v>
      </c>
      <c r="E32" s="408">
        <f t="shared" ref="E32:E36" si="4">SUM(F32:Q32)</f>
        <v>3894.7200000000003</v>
      </c>
      <c r="F32" s="410">
        <v>297.94</v>
      </c>
      <c r="G32" s="410">
        <v>277.66000000000003</v>
      </c>
      <c r="H32" s="410">
        <v>226.73</v>
      </c>
      <c r="I32" s="410">
        <v>326.17</v>
      </c>
      <c r="J32" s="410">
        <v>323.95</v>
      </c>
      <c r="K32" s="410">
        <v>365.4</v>
      </c>
      <c r="L32" s="410">
        <v>392.17</v>
      </c>
      <c r="M32" s="410">
        <v>192.47</v>
      </c>
      <c r="N32" s="410">
        <v>267.29000000000002</v>
      </c>
      <c r="O32" s="410">
        <v>309.22000000000003</v>
      </c>
      <c r="P32" s="410">
        <v>451.51</v>
      </c>
      <c r="Q32" s="410">
        <v>464.21</v>
      </c>
      <c r="R32" s="411"/>
      <c r="S32" s="53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</row>
    <row r="33" spans="1:35" ht="19.5" customHeight="1" x14ac:dyDescent="0.2">
      <c r="A33" s="105"/>
      <c r="B33" s="406"/>
      <c r="C33" s="407"/>
      <c r="D33" s="407" t="s">
        <v>205</v>
      </c>
      <c r="E33" s="408">
        <f t="shared" si="4"/>
        <v>0</v>
      </c>
      <c r="F33" s="410">
        <v>0</v>
      </c>
      <c r="G33" s="410">
        <v>0</v>
      </c>
      <c r="H33" s="410">
        <v>0</v>
      </c>
      <c r="I33" s="410">
        <v>0</v>
      </c>
      <c r="J33" s="410">
        <v>0</v>
      </c>
      <c r="K33" s="410">
        <v>0</v>
      </c>
      <c r="L33" s="410">
        <v>0</v>
      </c>
      <c r="M33" s="410">
        <v>0</v>
      </c>
      <c r="N33" s="410">
        <v>0</v>
      </c>
      <c r="O33" s="410">
        <v>0</v>
      </c>
      <c r="P33" s="410">
        <v>0</v>
      </c>
      <c r="Q33" s="410">
        <v>0</v>
      </c>
      <c r="R33" s="411"/>
      <c r="S33" s="53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4" spans="1:35" ht="19.5" customHeight="1" x14ac:dyDescent="0.2">
      <c r="A34" s="105"/>
      <c r="B34" s="406"/>
      <c r="C34" s="407"/>
      <c r="D34" s="407" t="s">
        <v>208</v>
      </c>
      <c r="E34" s="408">
        <f t="shared" si="4"/>
        <v>0</v>
      </c>
      <c r="F34" s="410">
        <v>0</v>
      </c>
      <c r="G34" s="410">
        <v>0</v>
      </c>
      <c r="H34" s="410">
        <v>0</v>
      </c>
      <c r="I34" s="410">
        <v>0</v>
      </c>
      <c r="J34" s="410">
        <v>0</v>
      </c>
      <c r="K34" s="410">
        <v>0</v>
      </c>
      <c r="L34" s="410">
        <v>0</v>
      </c>
      <c r="M34" s="410">
        <v>0</v>
      </c>
      <c r="N34" s="410">
        <v>0</v>
      </c>
      <c r="O34" s="410">
        <v>0</v>
      </c>
      <c r="P34" s="410">
        <v>0</v>
      </c>
      <c r="Q34" s="410">
        <v>0</v>
      </c>
      <c r="R34" s="411"/>
      <c r="S34" s="53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1:35" ht="19.5" customHeight="1" x14ac:dyDescent="0.2">
      <c r="A35" s="105"/>
      <c r="B35" s="406"/>
      <c r="C35" s="407"/>
      <c r="D35" s="407" t="s">
        <v>211</v>
      </c>
      <c r="E35" s="408">
        <f t="shared" si="4"/>
        <v>4486.58</v>
      </c>
      <c r="F35" s="410">
        <v>440.98</v>
      </c>
      <c r="G35" s="410">
        <v>293.51</v>
      </c>
      <c r="H35" s="410">
        <v>307.66000000000003</v>
      </c>
      <c r="I35" s="410">
        <v>304.26</v>
      </c>
      <c r="J35" s="410">
        <v>449.64</v>
      </c>
      <c r="K35" s="410">
        <v>408.41</v>
      </c>
      <c r="L35" s="410">
        <v>438.94</v>
      </c>
      <c r="M35" s="410">
        <v>528.58000000000004</v>
      </c>
      <c r="N35" s="410">
        <v>477.63</v>
      </c>
      <c r="O35" s="410">
        <v>307</v>
      </c>
      <c r="P35" s="410">
        <v>305.17</v>
      </c>
      <c r="Q35" s="410">
        <v>224.8</v>
      </c>
      <c r="R35" s="411"/>
      <c r="S35" s="53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</row>
    <row r="36" spans="1:35" ht="19.5" customHeight="1" x14ac:dyDescent="0.2">
      <c r="A36" s="105"/>
      <c r="B36" s="406"/>
      <c r="C36" s="407"/>
      <c r="D36" s="407" t="s">
        <v>263</v>
      </c>
      <c r="E36" s="408">
        <f t="shared" si="4"/>
        <v>6921.32</v>
      </c>
      <c r="F36" s="410">
        <v>275.48</v>
      </c>
      <c r="G36" s="410">
        <v>498.26</v>
      </c>
      <c r="H36" s="410">
        <v>643.98</v>
      </c>
      <c r="I36" s="410">
        <v>443.77</v>
      </c>
      <c r="J36" s="410">
        <v>558.25</v>
      </c>
      <c r="K36" s="410">
        <v>626.16999999999996</v>
      </c>
      <c r="L36" s="410">
        <v>710.67</v>
      </c>
      <c r="M36" s="410">
        <v>674.05</v>
      </c>
      <c r="N36" s="410">
        <v>727.68</v>
      </c>
      <c r="O36" s="410">
        <v>717.71</v>
      </c>
      <c r="P36" s="410">
        <v>534.65</v>
      </c>
      <c r="Q36" s="410">
        <v>510.65</v>
      </c>
      <c r="R36" s="411"/>
      <c r="S36" s="53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</row>
    <row r="37" spans="1:35" ht="15" customHeight="1" x14ac:dyDescent="0.2">
      <c r="A37" s="105"/>
      <c r="B37" s="233"/>
      <c r="C37" s="234"/>
      <c r="D37" s="234"/>
      <c r="E37" s="220" t="s">
        <v>2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35"/>
      <c r="S37" s="53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</row>
    <row r="38" spans="1:35" ht="1.5" customHeight="1" x14ac:dyDescent="0.2">
      <c r="A38" s="105"/>
      <c r="B38" s="105"/>
      <c r="C38" s="105"/>
      <c r="D38" s="105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105"/>
      <c r="S38" s="53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</row>
    <row r="39" spans="1:35" ht="12" customHeight="1" x14ac:dyDescent="0.2">
      <c r="A39" s="139"/>
      <c r="B39" s="139" t="s">
        <v>264</v>
      </c>
      <c r="C39" s="139"/>
      <c r="D39" s="13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39"/>
      <c r="S39" s="110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</row>
    <row r="40" spans="1:35" ht="12" customHeight="1" x14ac:dyDescent="0.2">
      <c r="A40" s="139"/>
      <c r="B40" s="36" t="s">
        <v>218</v>
      </c>
      <c r="C40" s="140"/>
      <c r="D40" s="13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39"/>
      <c r="S40" s="110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</row>
    <row r="41" spans="1:35" ht="12" customHeight="1" x14ac:dyDescent="0.2">
      <c r="A41" s="141"/>
      <c r="B41" s="147" t="s">
        <v>33</v>
      </c>
      <c r="D41" s="141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1"/>
      <c r="S41" s="144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2" customHeight="1" x14ac:dyDescent="0.2">
      <c r="A42" s="141"/>
      <c r="B42" s="142"/>
      <c r="C42" s="143"/>
      <c r="D42" s="141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1"/>
      <c r="S42" s="144"/>
      <c r="AI42" s="109"/>
    </row>
    <row r="43" spans="1:35" s="108" customFormat="1" ht="12.75" customHeight="1" x14ac:dyDescent="0.2">
      <c r="A43" s="139"/>
      <c r="B43" s="36"/>
      <c r="C43" s="140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110"/>
      <c r="O43" s="110"/>
      <c r="P43" s="110"/>
      <c r="Q43" s="110"/>
      <c r="R43" s="139"/>
      <c r="S43" s="110"/>
      <c r="AI43" s="139"/>
    </row>
    <row r="44" spans="1:35" s="108" customFormat="1" ht="12.75" customHeight="1" x14ac:dyDescent="0.2">
      <c r="A44" s="139"/>
      <c r="B44" s="36"/>
      <c r="C44" s="140"/>
      <c r="D44" s="49"/>
      <c r="E44" s="49"/>
      <c r="F44" s="546"/>
      <c r="G44" s="546"/>
      <c r="H44" s="546"/>
      <c r="I44" s="546"/>
      <c r="J44" s="546"/>
      <c r="K44" s="546"/>
      <c r="L44" s="546"/>
      <c r="M44" s="546"/>
      <c r="N44" s="110"/>
      <c r="O44" s="110"/>
      <c r="P44" s="110"/>
      <c r="Q44" s="110"/>
      <c r="R44" s="139"/>
      <c r="S44" s="110"/>
      <c r="AI44" s="139"/>
    </row>
    <row r="45" spans="1:35" s="108" customFormat="1" ht="12.75" customHeight="1" x14ac:dyDescent="0.2">
      <c r="A45" s="139"/>
      <c r="B45" s="36"/>
      <c r="C45" s="140"/>
      <c r="D45" s="49"/>
      <c r="E45" s="546"/>
      <c r="F45" s="546"/>
      <c r="G45" s="546"/>
      <c r="H45" s="546"/>
      <c r="I45" s="546"/>
      <c r="J45" s="546"/>
      <c r="K45" s="546"/>
      <c r="L45" s="546"/>
      <c r="M45" s="546"/>
      <c r="N45" s="110"/>
      <c r="O45" s="110"/>
      <c r="P45" s="110"/>
      <c r="Q45" s="110"/>
      <c r="R45" s="139"/>
      <c r="S45" s="110"/>
      <c r="AI45" s="139"/>
    </row>
    <row r="46" spans="1:35" s="108" customFormat="1" ht="12.75" customHeight="1" x14ac:dyDescent="0.2">
      <c r="A46" s="139"/>
      <c r="B46" s="36"/>
      <c r="C46" s="140"/>
      <c r="D46" s="49"/>
      <c r="E46" s="546"/>
      <c r="F46" s="546"/>
      <c r="G46" s="546"/>
      <c r="H46" s="546"/>
      <c r="I46" s="546"/>
      <c r="J46" s="546"/>
      <c r="K46" s="546"/>
      <c r="L46" s="546"/>
      <c r="M46" s="546"/>
      <c r="N46" s="110"/>
      <c r="O46" s="110"/>
      <c r="P46" s="110"/>
      <c r="Q46" s="110"/>
      <c r="R46" s="139"/>
      <c r="S46" s="110"/>
      <c r="AI46" s="139"/>
    </row>
    <row r="47" spans="1:35" s="108" customFormat="1" ht="12.75" customHeight="1" x14ac:dyDescent="0.2">
      <c r="A47" s="139"/>
      <c r="B47" s="36"/>
      <c r="C47" s="140"/>
      <c r="D47" s="49"/>
      <c r="E47" s="546"/>
      <c r="F47" s="546"/>
      <c r="G47" s="546"/>
      <c r="H47" s="546"/>
      <c r="I47" s="546"/>
      <c r="J47" s="546"/>
      <c r="K47" s="546"/>
      <c r="L47" s="546"/>
      <c r="M47" s="546"/>
      <c r="N47" s="110"/>
      <c r="O47" s="110"/>
      <c r="P47" s="110"/>
      <c r="Q47" s="110"/>
      <c r="R47" s="139"/>
      <c r="S47" s="110"/>
      <c r="AI47" s="139"/>
    </row>
    <row r="48" spans="1:35" s="108" customFormat="1" ht="12.75" customHeight="1" x14ac:dyDescent="0.2">
      <c r="A48" s="139"/>
      <c r="B48" s="36"/>
      <c r="C48" s="140"/>
      <c r="D48" s="49"/>
      <c r="E48" s="546"/>
      <c r="F48" s="546"/>
      <c r="G48" s="546"/>
      <c r="H48" s="546"/>
      <c r="I48" s="546"/>
      <c r="J48" s="546"/>
      <c r="K48" s="546"/>
      <c r="L48" s="546"/>
      <c r="M48" s="546"/>
      <c r="N48" s="110"/>
      <c r="O48" s="110"/>
      <c r="P48" s="110"/>
      <c r="Q48" s="110"/>
      <c r="R48" s="139"/>
      <c r="S48" s="110"/>
      <c r="AI48" s="139"/>
    </row>
    <row r="49" spans="1:35" s="108" customFormat="1" ht="12.75" customHeight="1" x14ac:dyDescent="0.2">
      <c r="A49" s="139"/>
      <c r="B49" s="36"/>
      <c r="C49" s="140"/>
      <c r="D49" s="49"/>
      <c r="E49" s="546"/>
      <c r="F49" s="546"/>
      <c r="G49" s="546"/>
      <c r="H49" s="546"/>
      <c r="I49" s="546"/>
      <c r="J49" s="546"/>
      <c r="K49" s="546"/>
      <c r="L49" s="546"/>
      <c r="M49" s="546"/>
      <c r="N49" s="110"/>
      <c r="O49" s="110"/>
      <c r="P49" s="110"/>
      <c r="Q49" s="110"/>
      <c r="R49" s="139"/>
      <c r="S49" s="110"/>
      <c r="AI49" s="139"/>
    </row>
    <row r="50" spans="1:35" s="108" customFormat="1" ht="12.75" customHeight="1" x14ac:dyDescent="0.2">
      <c r="A50" s="139"/>
      <c r="B50" s="36"/>
      <c r="C50" s="140"/>
      <c r="D50" s="141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  <c r="AI50" s="139"/>
    </row>
    <row r="51" spans="1:35" s="108" customFormat="1" ht="12.75" customHeight="1" x14ac:dyDescent="0.2">
      <c r="A51" s="139"/>
      <c r="B51" s="36"/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10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</row>
    <row r="52" spans="1:35" s="108" customFormat="1" ht="12.75" customHeight="1" x14ac:dyDescent="0.2">
      <c r="A52" s="139"/>
      <c r="B52" s="36"/>
      <c r="C52" s="140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0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  <row r="53" spans="1:35" s="108" customFormat="1" ht="12.75" customHeight="1" x14ac:dyDescent="0.2">
      <c r="A53" s="139"/>
      <c r="B53" s="36"/>
      <c r="C53" s="140"/>
      <c r="D53" s="139"/>
      <c r="E53" s="139"/>
      <c r="F53" s="547" t="s">
        <v>5</v>
      </c>
      <c r="G53" s="547" t="s">
        <v>6</v>
      </c>
      <c r="H53" s="547" t="s">
        <v>7</v>
      </c>
      <c r="I53" s="547" t="s">
        <v>8</v>
      </c>
      <c r="J53" s="547" t="s">
        <v>9</v>
      </c>
      <c r="K53" s="547" t="s">
        <v>10</v>
      </c>
      <c r="L53" s="547" t="s">
        <v>11</v>
      </c>
      <c r="M53" s="547" t="s">
        <v>12</v>
      </c>
      <c r="N53" s="547" t="s">
        <v>13</v>
      </c>
      <c r="O53" s="547" t="s">
        <v>14</v>
      </c>
      <c r="P53" s="547" t="s">
        <v>15</v>
      </c>
      <c r="Q53" s="548" t="s">
        <v>16</v>
      </c>
      <c r="R53" s="548"/>
      <c r="S53" s="110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</row>
    <row r="54" spans="1:35" s="108" customFormat="1" ht="12.75" customHeight="1" x14ac:dyDescent="0.2">
      <c r="A54" s="139"/>
      <c r="B54" s="36"/>
      <c r="C54" s="140"/>
      <c r="D54" s="139"/>
      <c r="E54" s="139" t="s">
        <v>48</v>
      </c>
      <c r="F54" s="36">
        <f>+F9</f>
        <v>2723.4800000000005</v>
      </c>
      <c r="G54" s="36">
        <f>+G9</f>
        <v>3354.99</v>
      </c>
      <c r="H54" s="36">
        <f>+H9</f>
        <v>3754.01</v>
      </c>
      <c r="I54" s="36">
        <f>+I9</f>
        <v>4229.7999999999993</v>
      </c>
      <c r="J54" s="36">
        <f>+J9</f>
        <v>3840.49</v>
      </c>
      <c r="K54" s="36">
        <f>+K9</f>
        <v>5745.9400000000005</v>
      </c>
      <c r="L54" s="36">
        <f>+L9</f>
        <v>3574.5800000000004</v>
      </c>
      <c r="M54" s="36">
        <f>+M9</f>
        <v>3863.1700000000005</v>
      </c>
      <c r="N54" s="36">
        <f>+N9</f>
        <v>2568.1799999999994</v>
      </c>
      <c r="O54" s="36">
        <f>+O9</f>
        <v>2457.1799999999998</v>
      </c>
      <c r="P54" s="36">
        <f>+P9</f>
        <v>1250.0299999999995</v>
      </c>
      <c r="Q54" s="36">
        <f>+Q9</f>
        <v>1605</v>
      </c>
      <c r="R54" s="139"/>
      <c r="S54" s="110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</row>
    <row r="55" spans="1:35" s="108" customFormat="1" ht="12.75" customHeight="1" x14ac:dyDescent="0.2">
      <c r="A55" s="139"/>
      <c r="B55" s="36"/>
      <c r="C55" s="140"/>
      <c r="D55" s="139"/>
      <c r="E55" s="139" t="s">
        <v>22</v>
      </c>
      <c r="F55" s="36">
        <f>+F30</f>
        <v>1014.4000000000001</v>
      </c>
      <c r="G55" s="36">
        <f>+G30</f>
        <v>1069.43</v>
      </c>
      <c r="H55" s="36">
        <f>+H30</f>
        <v>1178.3699999999999</v>
      </c>
      <c r="I55" s="36">
        <f>+I30</f>
        <v>1074.2</v>
      </c>
      <c r="J55" s="36">
        <f>+J30</f>
        <v>1331.84</v>
      </c>
      <c r="K55" s="36">
        <f>+K30</f>
        <v>1399.98</v>
      </c>
      <c r="L55" s="36">
        <f>+L30</f>
        <v>1541.78</v>
      </c>
      <c r="M55" s="36">
        <f>+M30</f>
        <v>1395.1</v>
      </c>
      <c r="N55" s="36">
        <f>+N30</f>
        <v>1472.6</v>
      </c>
      <c r="O55" s="36">
        <f>+O30</f>
        <v>1333.93</v>
      </c>
      <c r="P55" s="36">
        <f>+P30</f>
        <v>1291.33</v>
      </c>
      <c r="Q55" s="36">
        <f>+Q30</f>
        <v>1199.6599999999999</v>
      </c>
      <c r="R55" s="139"/>
      <c r="S55" s="110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</row>
    <row r="56" spans="1:35" s="108" customFormat="1" ht="12.75" customHeight="1" x14ac:dyDescent="0.2">
      <c r="A56" s="139"/>
      <c r="B56" s="36"/>
      <c r="C56" s="140"/>
      <c r="D56" s="139"/>
      <c r="E56" s="139" t="s">
        <v>4</v>
      </c>
      <c r="F56" s="36">
        <f t="shared" ref="F56:Q56" si="5">+F55+F54</f>
        <v>3737.8800000000006</v>
      </c>
      <c r="G56" s="36">
        <f t="shared" si="5"/>
        <v>4424.42</v>
      </c>
      <c r="H56" s="36">
        <f t="shared" si="5"/>
        <v>4932.38</v>
      </c>
      <c r="I56" s="36">
        <f t="shared" si="5"/>
        <v>5303.9999999999991</v>
      </c>
      <c r="J56" s="36">
        <f t="shared" si="5"/>
        <v>5172.33</v>
      </c>
      <c r="K56" s="36">
        <f t="shared" si="5"/>
        <v>7145.92</v>
      </c>
      <c r="L56" s="36">
        <f t="shared" si="5"/>
        <v>5116.3600000000006</v>
      </c>
      <c r="M56" s="36">
        <f t="shared" si="5"/>
        <v>5258.27</v>
      </c>
      <c r="N56" s="36">
        <f t="shared" si="5"/>
        <v>4040.7799999999993</v>
      </c>
      <c r="O56" s="36">
        <f t="shared" si="5"/>
        <v>3791.1099999999997</v>
      </c>
      <c r="P56" s="36">
        <f t="shared" si="5"/>
        <v>2541.3599999999997</v>
      </c>
      <c r="Q56" s="36">
        <f t="shared" si="5"/>
        <v>2804.66</v>
      </c>
      <c r="R56" s="139"/>
      <c r="S56" s="110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</row>
    <row r="57" spans="1:35" s="108" customFormat="1" ht="12.75" customHeight="1" x14ac:dyDescent="0.2">
      <c r="A57" s="139"/>
      <c r="B57" s="36"/>
      <c r="C57" s="140"/>
      <c r="D57" s="139"/>
      <c r="E57" s="139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39"/>
      <c r="S57" s="110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</row>
    <row r="58" spans="1:35" s="108" customFormat="1" ht="12.75" customHeight="1" x14ac:dyDescent="0.2">
      <c r="A58" s="139"/>
      <c r="B58" s="36"/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10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</row>
    <row r="59" spans="1:35" s="108" customFormat="1" ht="12.75" customHeight="1" x14ac:dyDescent="0.2">
      <c r="A59" s="139"/>
      <c r="B59" s="36"/>
      <c r="C59" s="140"/>
      <c r="D59" s="49"/>
      <c r="E59" s="546"/>
      <c r="F59" s="546"/>
      <c r="G59" s="546"/>
      <c r="H59" s="546"/>
      <c r="I59" s="546"/>
      <c r="J59" s="546"/>
      <c r="K59" s="546"/>
      <c r="L59" s="546"/>
      <c r="M59" s="546"/>
      <c r="N59" s="110"/>
      <c r="O59" s="110"/>
      <c r="P59" s="110"/>
      <c r="Q59" s="110"/>
      <c r="R59" s="139"/>
      <c r="S59" s="110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</row>
    <row r="60" spans="1:35" s="108" customFormat="1" ht="12.75" customHeight="1" x14ac:dyDescent="0.2">
      <c r="A60" s="139"/>
      <c r="B60" s="36"/>
      <c r="C60" s="140"/>
      <c r="D60" s="49"/>
      <c r="E60" s="546"/>
      <c r="F60" s="546"/>
      <c r="G60" s="546"/>
      <c r="H60" s="546"/>
      <c r="I60" s="546"/>
      <c r="J60" s="546"/>
      <c r="K60" s="546"/>
      <c r="L60" s="546"/>
      <c r="M60" s="546"/>
      <c r="N60" s="110"/>
      <c r="O60" s="110"/>
      <c r="P60" s="110"/>
      <c r="Q60" s="110"/>
      <c r="R60" s="139"/>
      <c r="S60" s="110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</row>
    <row r="61" spans="1:35" s="108" customFormat="1" ht="12.75" customHeight="1" x14ac:dyDescent="0.2">
      <c r="A61" s="139"/>
      <c r="B61" s="36"/>
      <c r="C61" s="140"/>
      <c r="D61" s="49"/>
      <c r="E61" s="546"/>
      <c r="F61" s="546"/>
      <c r="G61" s="546"/>
      <c r="H61" s="546"/>
      <c r="I61" s="546"/>
      <c r="J61" s="546"/>
      <c r="K61" s="546"/>
      <c r="L61" s="546"/>
      <c r="M61" s="546"/>
      <c r="N61" s="110"/>
      <c r="O61" s="110"/>
      <c r="P61" s="110"/>
      <c r="Q61" s="110"/>
      <c r="R61" s="139"/>
      <c r="S61" s="110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</row>
    <row r="62" spans="1:35" s="108" customFormat="1" ht="12.75" customHeight="1" x14ac:dyDescent="0.2">
      <c r="A62" s="139"/>
      <c r="B62" s="36"/>
      <c r="C62" s="140"/>
      <c r="D62" s="49"/>
      <c r="E62" s="546"/>
      <c r="F62" s="546"/>
      <c r="G62" s="546"/>
      <c r="H62" s="546"/>
      <c r="I62" s="546"/>
      <c r="J62" s="546"/>
      <c r="K62" s="546"/>
      <c r="L62" s="546"/>
      <c r="M62" s="546"/>
      <c r="N62" s="110"/>
      <c r="O62" s="110"/>
      <c r="P62" s="110"/>
      <c r="Q62" s="110"/>
      <c r="R62" s="139"/>
      <c r="S62" s="110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</row>
    <row r="63" spans="1:35" s="108" customFormat="1" ht="12.75" customHeight="1" x14ac:dyDescent="0.2">
      <c r="A63" s="139"/>
      <c r="B63" s="36"/>
      <c r="C63" s="140"/>
      <c r="D63" s="49"/>
      <c r="E63" s="546"/>
      <c r="F63" s="546"/>
      <c r="G63" s="546"/>
      <c r="H63" s="546"/>
      <c r="I63" s="546"/>
      <c r="J63" s="546"/>
      <c r="K63" s="546"/>
      <c r="L63" s="546"/>
      <c r="M63" s="546"/>
      <c r="N63" s="110"/>
      <c r="O63" s="110"/>
      <c r="P63" s="110"/>
      <c r="Q63" s="110"/>
      <c r="R63" s="139"/>
      <c r="S63" s="110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</row>
    <row r="64" spans="1:35" s="108" customFormat="1" ht="12.75" customHeight="1" x14ac:dyDescent="0.2">
      <c r="A64" s="139"/>
      <c r="B64" s="36"/>
      <c r="C64" s="140"/>
      <c r="D64" s="49"/>
      <c r="E64" s="546"/>
      <c r="F64" s="546"/>
      <c r="G64" s="546"/>
      <c r="H64" s="546"/>
      <c r="I64" s="546"/>
      <c r="J64" s="546"/>
      <c r="K64" s="546"/>
      <c r="L64" s="546"/>
      <c r="M64" s="546"/>
      <c r="N64" s="110"/>
      <c r="O64" s="110"/>
      <c r="P64" s="110"/>
      <c r="Q64" s="110"/>
      <c r="R64" s="139"/>
      <c r="S64" s="110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</row>
    <row r="65" spans="1:35" s="108" customFormat="1" ht="12.75" customHeight="1" x14ac:dyDescent="0.2">
      <c r="A65" s="139"/>
      <c r="B65" s="36"/>
      <c r="C65" s="140"/>
      <c r="D65" s="49"/>
      <c r="E65" s="546"/>
      <c r="F65" s="546"/>
      <c r="G65" s="546"/>
      <c r="H65" s="546"/>
      <c r="I65" s="546"/>
      <c r="J65" s="546"/>
      <c r="K65" s="546"/>
      <c r="L65" s="546"/>
      <c r="M65" s="546"/>
      <c r="N65" s="110"/>
      <c r="O65" s="110"/>
      <c r="P65" s="110"/>
      <c r="Q65" s="110"/>
      <c r="R65" s="139"/>
      <c r="S65" s="110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</row>
    <row r="66" spans="1:35" s="108" customFormat="1" ht="12.75" customHeight="1" x14ac:dyDescent="0.2">
      <c r="A66" s="139"/>
      <c r="B66" s="36"/>
      <c r="C66" s="140"/>
      <c r="D66" s="49"/>
      <c r="E66" s="546"/>
      <c r="F66" s="546"/>
      <c r="G66" s="546"/>
      <c r="H66" s="546"/>
      <c r="I66" s="546"/>
      <c r="J66" s="546"/>
      <c r="K66" s="546"/>
      <c r="L66" s="546"/>
      <c r="M66" s="546"/>
      <c r="N66" s="110"/>
      <c r="O66" s="110"/>
      <c r="P66" s="110"/>
      <c r="Q66" s="110"/>
      <c r="R66" s="139"/>
      <c r="S66" s="110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</row>
    <row r="67" spans="1:35" s="108" customFormat="1" ht="12.75" customHeight="1" x14ac:dyDescent="0.2">
      <c r="A67" s="139"/>
      <c r="B67" s="36"/>
      <c r="C67" s="140"/>
      <c r="D67" s="49"/>
      <c r="E67" s="546"/>
      <c r="F67" s="546"/>
      <c r="G67" s="546"/>
      <c r="H67" s="546"/>
      <c r="I67" s="546"/>
      <c r="J67" s="546"/>
      <c r="K67" s="546"/>
      <c r="L67" s="546"/>
      <c r="M67" s="546"/>
      <c r="N67" s="110"/>
      <c r="O67" s="110"/>
      <c r="P67" s="110"/>
      <c r="Q67" s="110"/>
      <c r="R67" s="139"/>
      <c r="S67" s="110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</row>
    <row r="68" spans="1:35" s="108" customFormat="1" ht="12.75" customHeight="1" x14ac:dyDescent="0.2">
      <c r="A68" s="139"/>
      <c r="B68" s="36"/>
      <c r="C68" s="140"/>
      <c r="D68" s="49"/>
      <c r="E68" s="546"/>
      <c r="F68" s="546"/>
      <c r="G68" s="546"/>
      <c r="H68" s="546"/>
      <c r="I68" s="546"/>
      <c r="J68" s="546"/>
      <c r="K68" s="546"/>
      <c r="L68" s="546"/>
      <c r="M68" s="546"/>
      <c r="N68" s="110"/>
      <c r="O68" s="110"/>
      <c r="P68" s="110"/>
      <c r="Q68" s="110"/>
      <c r="R68" s="139"/>
      <c r="S68" s="110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</row>
    <row r="69" spans="1:35" s="108" customFormat="1" ht="12.75" customHeight="1" x14ac:dyDescent="0.2">
      <c r="A69" s="139"/>
      <c r="B69" s="36"/>
      <c r="C69" s="140"/>
      <c r="D69" s="49"/>
      <c r="E69" s="546"/>
      <c r="F69" s="546"/>
      <c r="G69" s="546"/>
      <c r="H69" s="546"/>
      <c r="I69" s="546"/>
      <c r="J69" s="546"/>
      <c r="K69" s="546"/>
      <c r="L69" s="546"/>
      <c r="M69" s="546"/>
      <c r="N69" s="110"/>
      <c r="O69" s="110"/>
      <c r="P69" s="110"/>
      <c r="Q69" s="110"/>
      <c r="R69" s="139"/>
      <c r="S69" s="110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</row>
    <row r="70" spans="1:35" s="108" customFormat="1" ht="12" customHeight="1" x14ac:dyDescent="0.2">
      <c r="A70" s="139"/>
      <c r="B70" s="36"/>
      <c r="C70" s="140"/>
      <c r="D70" s="13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39"/>
      <c r="S70" s="110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</row>
    <row r="71" spans="1:35" s="108" customFormat="1" ht="12" customHeight="1" x14ac:dyDescent="0.2">
      <c r="A71" s="139"/>
      <c r="B71" s="36"/>
      <c r="C71" s="140"/>
      <c r="D71" s="139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39"/>
      <c r="S71" s="110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</row>
    <row r="72" spans="1:35" s="108" customFormat="1" ht="12" customHeight="1" x14ac:dyDescent="0.2">
      <c r="A72" s="139"/>
      <c r="B72" s="36"/>
      <c r="C72" s="140"/>
      <c r="D72" s="139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39"/>
      <c r="S72" s="110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</row>
    <row r="73" spans="1:35" s="108" customFormat="1" ht="12" customHeight="1" x14ac:dyDescent="0.2">
      <c r="A73" s="139"/>
      <c r="B73" s="36"/>
      <c r="C73" s="140"/>
      <c r="D73" s="13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39"/>
      <c r="S73" s="110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</row>
    <row r="74" spans="1:35" s="108" customFormat="1" ht="14.25" customHeight="1" x14ac:dyDescent="0.2">
      <c r="A74" s="139"/>
      <c r="B74" s="36"/>
      <c r="C74" s="140"/>
      <c r="D74" s="13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39"/>
      <c r="S74" s="110"/>
      <c r="T74" s="139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39"/>
      <c r="AI74" s="139"/>
    </row>
    <row r="75" spans="1:35" s="108" customFormat="1" ht="14.25" customHeight="1" x14ac:dyDescent="0.2">
      <c r="A75" s="105"/>
      <c r="B75" s="105"/>
      <c r="C75" s="105"/>
      <c r="D75" s="36" t="s">
        <v>218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105"/>
      <c r="S75" s="53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</row>
    <row r="76" spans="1:35" s="108" customFormat="1" ht="14.25" customHeight="1" x14ac:dyDescent="0.2">
      <c r="A76" s="105"/>
      <c r="B76" s="105"/>
      <c r="C76" s="105"/>
      <c r="D76" s="10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105"/>
      <c r="S76" s="53"/>
      <c r="T76" s="105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105"/>
      <c r="AI76" s="105"/>
    </row>
    <row r="77" spans="1:35" s="108" customFormat="1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AH77" s="93"/>
      <c r="AI77" s="93"/>
    </row>
    <row r="78" spans="1:35" s="108" customFormat="1" ht="12.75" customHeight="1" x14ac:dyDescent="0.2"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S78" s="93"/>
    </row>
    <row r="79" spans="1:35" ht="12.75" customHeight="1" x14ac:dyDescent="0.2">
      <c r="A79" s="108"/>
      <c r="B79" s="108"/>
      <c r="C79" s="108"/>
      <c r="D79" s="108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108"/>
      <c r="S79" s="93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</row>
    <row r="80" spans="1:35" ht="12.75" customHeight="1" x14ac:dyDescent="0.2">
      <c r="A80" s="108"/>
      <c r="B80" s="108"/>
      <c r="C80" s="108"/>
      <c r="D80" s="108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108"/>
      <c r="S80" s="93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</row>
    <row r="81" spans="1:35" ht="12.75" customHeight="1" x14ac:dyDescent="0.2">
      <c r="A81" s="108"/>
      <c r="B81" s="108"/>
      <c r="C81" s="108"/>
      <c r="D81" s="108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108"/>
      <c r="S81" s="93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</row>
    <row r="82" spans="1:35" ht="12.75" customHeight="1" x14ac:dyDescent="0.2">
      <c r="A82" s="108"/>
      <c r="B82" s="108"/>
      <c r="C82" s="108"/>
      <c r="D82" s="108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108"/>
      <c r="S82" s="93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</row>
    <row r="83" spans="1:35" ht="12.75" customHeight="1" x14ac:dyDescent="0.2">
      <c r="A83" s="108"/>
      <c r="B83" s="108"/>
      <c r="C83" s="108"/>
      <c r="D83" s="108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108"/>
      <c r="S83" s="93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</row>
    <row r="84" spans="1:35" ht="12.75" customHeight="1" x14ac:dyDescent="0.2">
      <c r="A84" s="108"/>
      <c r="B84" s="108"/>
      <c r="C84" s="108"/>
      <c r="D84" s="108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108"/>
      <c r="S84" s="93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</row>
    <row r="85" spans="1:35" ht="12.75" customHeight="1" x14ac:dyDescent="0.2">
      <c r="A85" s="108"/>
      <c r="B85" s="108"/>
      <c r="C85" s="108"/>
      <c r="D85" s="108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108"/>
      <c r="S85" s="93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</row>
    <row r="86" spans="1:35" ht="12.75" customHeight="1" x14ac:dyDescent="0.2">
      <c r="A86" s="108"/>
      <c r="B86" s="108"/>
      <c r="C86" s="108"/>
      <c r="D86" s="108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108"/>
      <c r="S86" s="93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</row>
    <row r="87" spans="1:35" ht="12.75" customHeight="1" x14ac:dyDescent="0.2">
      <c r="A87" s="108"/>
      <c r="B87" s="108"/>
      <c r="C87" s="108"/>
      <c r="D87" s="108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108"/>
      <c r="S87" s="93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</row>
    <row r="88" spans="1:35" ht="12.75" customHeight="1" x14ac:dyDescent="0.2">
      <c r="A88" s="108"/>
      <c r="B88" s="108"/>
      <c r="C88" s="108"/>
      <c r="D88" s="108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108"/>
      <c r="S88" s="93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</row>
    <row r="89" spans="1:35" ht="12.75" customHeight="1" x14ac:dyDescent="0.2">
      <c r="A89" s="108"/>
      <c r="B89" s="108"/>
      <c r="C89" s="108"/>
      <c r="D89" s="108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108"/>
      <c r="S89" s="93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</row>
    <row r="90" spans="1:35" ht="12.75" customHeight="1" x14ac:dyDescent="0.2">
      <c r="A90" s="108"/>
      <c r="B90" s="108"/>
      <c r="C90" s="108"/>
      <c r="D90" s="108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108"/>
      <c r="S90" s="93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</row>
    <row r="91" spans="1:35" ht="12.75" customHeight="1" x14ac:dyDescent="0.2">
      <c r="A91" s="108"/>
      <c r="B91" s="108"/>
      <c r="C91" s="108"/>
      <c r="D91" s="108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108"/>
      <c r="S91" s="93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</row>
    <row r="92" spans="1:35" ht="12.75" customHeight="1" x14ac:dyDescent="0.2">
      <c r="A92" s="108"/>
      <c r="B92" s="108"/>
      <c r="C92" s="108"/>
      <c r="D92" s="108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108"/>
      <c r="S92" s="93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</row>
    <row r="93" spans="1:35" ht="12.75" customHeight="1" x14ac:dyDescent="0.2">
      <c r="A93" s="108"/>
      <c r="B93" s="108"/>
      <c r="C93" s="108"/>
      <c r="D93" s="108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108"/>
      <c r="S93" s="93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</row>
    <row r="94" spans="1:35" ht="12.75" customHeight="1" x14ac:dyDescent="0.2">
      <c r="A94" s="108"/>
      <c r="B94" s="108"/>
      <c r="C94" s="108"/>
      <c r="D94" s="108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108"/>
      <c r="S94" s="93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</row>
    <row r="95" spans="1:35" ht="12.75" customHeight="1" x14ac:dyDescent="0.2">
      <c r="A95" s="108"/>
      <c r="B95" s="108"/>
      <c r="C95" s="108"/>
      <c r="D95" s="108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108"/>
      <c r="S95" s="93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</row>
    <row r="96" spans="1:35" ht="12.75" customHeight="1" x14ac:dyDescent="0.2">
      <c r="A96" s="108"/>
      <c r="B96" s="108"/>
      <c r="C96" s="108"/>
      <c r="D96" s="108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108"/>
      <c r="S96" s="93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</row>
    <row r="97" spans="1:35" ht="12.75" customHeight="1" x14ac:dyDescent="0.2">
      <c r="A97" s="108"/>
      <c r="B97" s="108"/>
      <c r="C97" s="108"/>
      <c r="D97" s="108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08"/>
      <c r="S97" s="93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</row>
    <row r="98" spans="1:35" ht="12.75" customHeight="1" x14ac:dyDescent="0.2">
      <c r="A98" s="108"/>
      <c r="B98" s="108"/>
      <c r="C98" s="108"/>
      <c r="D98" s="108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108"/>
      <c r="S98" s="93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</row>
    <row r="99" spans="1:35" ht="12.75" customHeight="1" x14ac:dyDescent="0.2">
      <c r="A99" s="108"/>
      <c r="B99" s="108"/>
      <c r="C99" s="108"/>
      <c r="D99" s="108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108"/>
      <c r="S99" s="93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</row>
    <row r="100" spans="1:35" ht="12.75" customHeight="1" x14ac:dyDescent="0.2">
      <c r="A100" s="108"/>
      <c r="B100" s="108"/>
      <c r="C100" s="108"/>
      <c r="D100" s="108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108"/>
      <c r="S100" s="93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</row>
    <row r="101" spans="1:35" ht="12.75" customHeight="1" x14ac:dyDescent="0.2">
      <c r="A101" s="108"/>
      <c r="B101" s="108"/>
      <c r="C101" s="108"/>
      <c r="D101" s="108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108"/>
      <c r="S101" s="93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</row>
    <row r="102" spans="1:35" ht="12.75" customHeight="1" x14ac:dyDescent="0.2">
      <c r="A102" s="108"/>
      <c r="B102" s="108"/>
      <c r="C102" s="108"/>
      <c r="D102" s="108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108"/>
      <c r="S102" s="93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</row>
    <row r="103" spans="1:35" ht="12.75" customHeight="1" x14ac:dyDescent="0.2">
      <c r="A103" s="108"/>
      <c r="B103" s="108"/>
      <c r="C103" s="108"/>
      <c r="D103" s="108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108"/>
      <c r="S103" s="93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</row>
    <row r="104" spans="1:35" ht="12.75" customHeight="1" x14ac:dyDescent="0.2">
      <c r="A104" s="108"/>
      <c r="B104" s="108"/>
      <c r="C104" s="108"/>
      <c r="D104" s="108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108"/>
      <c r="S104" s="93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</row>
    <row r="105" spans="1:35" ht="12.75" customHeight="1" x14ac:dyDescent="0.2">
      <c r="A105" s="108"/>
      <c r="B105" s="108"/>
      <c r="C105" s="108"/>
      <c r="D105" s="108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108"/>
      <c r="S105" s="93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</row>
    <row r="106" spans="1:35" ht="12.75" customHeight="1" x14ac:dyDescent="0.2">
      <c r="A106" s="108"/>
      <c r="B106" s="108"/>
      <c r="C106" s="108"/>
      <c r="D106" s="108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108"/>
      <c r="S106" s="93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</row>
    <row r="107" spans="1:35" ht="12.75" customHeight="1" x14ac:dyDescent="0.2">
      <c r="A107" s="108"/>
      <c r="B107" s="108"/>
      <c r="C107" s="108"/>
      <c r="D107" s="108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108"/>
      <c r="S107" s="93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</row>
    <row r="108" spans="1:35" ht="12.75" customHeight="1" x14ac:dyDescent="0.2">
      <c r="A108" s="108"/>
      <c r="B108" s="108"/>
      <c r="C108" s="108"/>
      <c r="D108" s="108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108"/>
      <c r="S108" s="93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</row>
    <row r="109" spans="1:35" ht="12.75" customHeight="1" x14ac:dyDescent="0.2">
      <c r="A109" s="108"/>
      <c r="B109" s="108"/>
      <c r="C109" s="108"/>
      <c r="D109" s="108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108"/>
      <c r="S109" s="93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</row>
    <row r="110" spans="1:35" ht="12.75" customHeight="1" x14ac:dyDescent="0.2">
      <c r="A110" s="108"/>
      <c r="B110" s="108"/>
      <c r="C110" s="108"/>
      <c r="D110" s="108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108"/>
      <c r="S110" s="93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</row>
    <row r="111" spans="1:35" ht="12.75" customHeight="1" x14ac:dyDescent="0.2">
      <c r="A111" s="108"/>
      <c r="B111" s="108"/>
      <c r="C111" s="108"/>
      <c r="D111" s="108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108"/>
      <c r="S111" s="93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</row>
    <row r="112" spans="1:35" ht="12.75" customHeight="1" x14ac:dyDescent="0.2">
      <c r="A112" s="108"/>
      <c r="B112" s="108"/>
      <c r="C112" s="108"/>
      <c r="D112" s="108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108"/>
      <c r="S112" s="93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</row>
    <row r="113" spans="1:35" ht="12.75" customHeight="1" x14ac:dyDescent="0.2">
      <c r="A113" s="108"/>
      <c r="B113" s="108"/>
      <c r="C113" s="108"/>
      <c r="D113" s="108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108"/>
      <c r="S113" s="93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</row>
    <row r="114" spans="1:35" ht="12.75" customHeight="1" x14ac:dyDescent="0.2">
      <c r="A114" s="108"/>
      <c r="B114" s="108"/>
      <c r="C114" s="108"/>
      <c r="D114" s="108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108"/>
      <c r="S114" s="93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</row>
    <row r="115" spans="1:35" ht="12.75" customHeight="1" x14ac:dyDescent="0.2">
      <c r="A115" s="108"/>
      <c r="B115" s="108"/>
      <c r="C115" s="108"/>
      <c r="D115" s="108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108"/>
      <c r="S115" s="93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</row>
    <row r="116" spans="1:35" ht="12.75" customHeight="1" x14ac:dyDescent="0.2">
      <c r="A116" s="108"/>
      <c r="B116" s="108"/>
      <c r="C116" s="108"/>
      <c r="D116" s="108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108"/>
      <c r="S116" s="93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</row>
    <row r="117" spans="1:35" ht="12.75" customHeight="1" x14ac:dyDescent="0.2">
      <c r="A117" s="108"/>
      <c r="B117" s="108"/>
      <c r="C117" s="108"/>
      <c r="D117" s="108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108"/>
      <c r="S117" s="93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</row>
    <row r="118" spans="1:35" ht="12.75" customHeight="1" x14ac:dyDescent="0.2">
      <c r="A118" s="108"/>
      <c r="B118" s="108"/>
      <c r="C118" s="108"/>
      <c r="D118" s="108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108"/>
      <c r="S118" s="93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</row>
    <row r="119" spans="1:35" ht="12.75" customHeight="1" x14ac:dyDescent="0.2">
      <c r="A119" s="108"/>
      <c r="B119" s="108"/>
      <c r="C119" s="108"/>
      <c r="D119" s="108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108"/>
      <c r="S119" s="93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</row>
    <row r="120" spans="1:35" ht="12.75" customHeight="1" x14ac:dyDescent="0.2">
      <c r="A120" s="108"/>
      <c r="B120" s="108"/>
      <c r="C120" s="108"/>
      <c r="D120" s="108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108"/>
      <c r="S120" s="93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</row>
    <row r="121" spans="1:35" ht="12.75" customHeight="1" x14ac:dyDescent="0.2">
      <c r="A121" s="108"/>
      <c r="B121" s="108"/>
      <c r="C121" s="108"/>
      <c r="D121" s="108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108"/>
      <c r="S121" s="93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</row>
    <row r="122" spans="1:35" ht="12.75" customHeight="1" x14ac:dyDescent="0.2">
      <c r="A122" s="108"/>
      <c r="B122" s="108"/>
      <c r="C122" s="108"/>
      <c r="D122" s="108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108"/>
      <c r="S122" s="93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</row>
    <row r="123" spans="1:35" ht="12.75" customHeight="1" x14ac:dyDescent="0.2">
      <c r="A123" s="108"/>
      <c r="B123" s="108"/>
      <c r="C123" s="108"/>
      <c r="D123" s="108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108"/>
      <c r="S123" s="93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</row>
    <row r="124" spans="1:35" ht="12.75" customHeight="1" x14ac:dyDescent="0.2">
      <c r="A124" s="108"/>
      <c r="B124" s="108"/>
      <c r="C124" s="108"/>
      <c r="D124" s="108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108"/>
      <c r="S124" s="93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</row>
    <row r="125" spans="1:35" ht="12.75" customHeight="1" x14ac:dyDescent="0.2">
      <c r="A125" s="108"/>
      <c r="B125" s="108"/>
      <c r="C125" s="108"/>
      <c r="D125" s="108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108"/>
      <c r="S125" s="93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</row>
    <row r="126" spans="1:35" ht="12.75" customHeight="1" x14ac:dyDescent="0.2">
      <c r="A126" s="108"/>
      <c r="B126" s="108"/>
      <c r="C126" s="108"/>
      <c r="D126" s="108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108"/>
      <c r="S126" s="93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</row>
    <row r="127" spans="1:35" ht="12.75" customHeight="1" x14ac:dyDescent="0.2">
      <c r="A127" s="108"/>
      <c r="B127" s="108"/>
      <c r="C127" s="108"/>
      <c r="D127" s="108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108"/>
      <c r="S127" s="93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</row>
    <row r="128" spans="1:35" ht="12.75" customHeight="1" x14ac:dyDescent="0.2">
      <c r="A128" s="108"/>
      <c r="B128" s="108"/>
      <c r="C128" s="108"/>
      <c r="D128" s="108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108"/>
      <c r="S128" s="93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</row>
    <row r="129" spans="1:35" ht="12.75" customHeight="1" x14ac:dyDescent="0.2">
      <c r="A129" s="108"/>
      <c r="B129" s="108"/>
      <c r="C129" s="108"/>
      <c r="D129" s="108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108"/>
      <c r="S129" s="93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</row>
    <row r="130" spans="1:35" ht="12.75" customHeight="1" x14ac:dyDescent="0.2">
      <c r="A130" s="108"/>
      <c r="B130" s="108"/>
      <c r="C130" s="108"/>
      <c r="D130" s="108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08"/>
      <c r="S130" s="93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</row>
    <row r="131" spans="1:35" ht="12.75" customHeight="1" x14ac:dyDescent="0.2">
      <c r="A131" s="108"/>
      <c r="B131" s="108"/>
      <c r="C131" s="108"/>
      <c r="D131" s="108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108"/>
      <c r="S131" s="93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</row>
    <row r="132" spans="1:35" ht="12.75" customHeight="1" x14ac:dyDescent="0.2">
      <c r="A132" s="108"/>
      <c r="B132" s="108"/>
      <c r="C132" s="108"/>
      <c r="D132" s="10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108"/>
      <c r="S132" s="93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</row>
    <row r="133" spans="1:35" ht="12.75" customHeight="1" x14ac:dyDescent="0.2">
      <c r="A133" s="108"/>
      <c r="B133" s="108"/>
      <c r="C133" s="108"/>
      <c r="D133" s="108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108"/>
      <c r="S133" s="93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</row>
    <row r="134" spans="1:35" ht="12.75" customHeight="1" x14ac:dyDescent="0.2">
      <c r="A134" s="108"/>
      <c r="B134" s="108"/>
      <c r="C134" s="108"/>
      <c r="D134" s="108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108"/>
      <c r="S134" s="93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</row>
    <row r="135" spans="1:35" ht="12.75" customHeight="1" x14ac:dyDescent="0.2">
      <c r="A135" s="108"/>
      <c r="B135" s="108"/>
      <c r="C135" s="108"/>
      <c r="D135" s="108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108"/>
      <c r="S135" s="93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</row>
    <row r="136" spans="1:35" ht="12.75" customHeight="1" x14ac:dyDescent="0.2">
      <c r="A136" s="108"/>
      <c r="B136" s="108"/>
      <c r="C136" s="108"/>
      <c r="D136" s="108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108"/>
      <c r="S136" s="93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</row>
    <row r="137" spans="1:35" ht="12.75" customHeight="1" x14ac:dyDescent="0.2">
      <c r="A137" s="108"/>
      <c r="B137" s="108"/>
      <c r="C137" s="108"/>
      <c r="D137" s="108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108"/>
      <c r="S137" s="93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</row>
    <row r="138" spans="1:35" ht="12.75" customHeight="1" x14ac:dyDescent="0.2">
      <c r="A138" s="108"/>
      <c r="B138" s="108"/>
      <c r="C138" s="108"/>
      <c r="D138" s="108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108"/>
      <c r="S138" s="93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</row>
    <row r="139" spans="1:35" ht="12.75" customHeight="1" x14ac:dyDescent="0.2">
      <c r="A139" s="108"/>
      <c r="B139" s="108"/>
      <c r="C139" s="108"/>
      <c r="D139" s="108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108"/>
      <c r="S139" s="93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</row>
    <row r="140" spans="1:35" ht="12.75" customHeight="1" x14ac:dyDescent="0.2">
      <c r="A140" s="108"/>
      <c r="B140" s="108"/>
      <c r="C140" s="108"/>
      <c r="D140" s="108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108"/>
      <c r="S140" s="93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</row>
    <row r="141" spans="1:35" ht="12.75" customHeight="1" x14ac:dyDescent="0.2">
      <c r="A141" s="108"/>
      <c r="B141" s="108"/>
      <c r="C141" s="108"/>
      <c r="D141" s="108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108"/>
      <c r="S141" s="93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</row>
    <row r="142" spans="1:35" ht="12.75" customHeight="1" x14ac:dyDescent="0.2">
      <c r="A142" s="108"/>
      <c r="B142" s="108"/>
      <c r="C142" s="108"/>
      <c r="D142" s="108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108"/>
      <c r="S142" s="93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</row>
    <row r="143" spans="1:35" ht="12.75" customHeight="1" x14ac:dyDescent="0.2">
      <c r="A143" s="108"/>
      <c r="B143" s="108"/>
      <c r="C143" s="108"/>
      <c r="D143" s="108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108"/>
      <c r="S143" s="93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</row>
    <row r="144" spans="1:35" ht="12.75" customHeight="1" x14ac:dyDescent="0.2">
      <c r="A144" s="108"/>
      <c r="B144" s="108"/>
      <c r="C144" s="108"/>
      <c r="D144" s="108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108"/>
      <c r="S144" s="93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</row>
    <row r="145" spans="1:35" ht="12.75" customHeight="1" x14ac:dyDescent="0.2">
      <c r="A145" s="108"/>
      <c r="B145" s="108"/>
      <c r="C145" s="108"/>
      <c r="D145" s="108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108"/>
      <c r="S145" s="93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</row>
    <row r="146" spans="1:35" ht="12.75" customHeight="1" x14ac:dyDescent="0.2">
      <c r="A146" s="108"/>
      <c r="B146" s="108"/>
      <c r="C146" s="108"/>
      <c r="D146" s="108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108"/>
      <c r="S146" s="93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</row>
    <row r="147" spans="1:35" ht="12.75" customHeight="1" x14ac:dyDescent="0.2">
      <c r="A147" s="108"/>
      <c r="B147" s="108"/>
      <c r="C147" s="108"/>
      <c r="D147" s="108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108"/>
      <c r="S147" s="93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</row>
    <row r="148" spans="1:35" ht="12.75" customHeight="1" x14ac:dyDescent="0.2">
      <c r="A148" s="108"/>
      <c r="B148" s="108"/>
      <c r="C148" s="108"/>
      <c r="D148" s="108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108"/>
      <c r="S148" s="93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</row>
    <row r="149" spans="1:35" ht="12.75" customHeight="1" x14ac:dyDescent="0.2">
      <c r="A149" s="108"/>
      <c r="B149" s="108"/>
      <c r="C149" s="108"/>
      <c r="D149" s="108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108"/>
      <c r="S149" s="93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</row>
    <row r="150" spans="1:35" ht="12.75" customHeight="1" x14ac:dyDescent="0.2">
      <c r="A150" s="108"/>
      <c r="B150" s="108"/>
      <c r="C150" s="108"/>
      <c r="D150" s="108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108"/>
      <c r="S150" s="93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</row>
    <row r="151" spans="1:35" ht="12.75" customHeight="1" x14ac:dyDescent="0.2">
      <c r="A151" s="108"/>
      <c r="B151" s="108"/>
      <c r="C151" s="108"/>
      <c r="D151" s="108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108"/>
      <c r="S151" s="93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</row>
    <row r="152" spans="1:35" ht="12.75" customHeight="1" x14ac:dyDescent="0.2">
      <c r="A152" s="108"/>
      <c r="B152" s="108"/>
      <c r="C152" s="108"/>
      <c r="D152" s="108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108"/>
      <c r="S152" s="93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</row>
    <row r="153" spans="1:35" ht="12.75" customHeight="1" x14ac:dyDescent="0.2">
      <c r="A153" s="108"/>
      <c r="B153" s="108"/>
      <c r="C153" s="108"/>
      <c r="D153" s="108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108"/>
      <c r="S153" s="93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</row>
    <row r="154" spans="1:35" ht="12.75" customHeight="1" x14ac:dyDescent="0.2">
      <c r="A154" s="108"/>
      <c r="B154" s="108"/>
      <c r="C154" s="108"/>
      <c r="D154" s="108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108"/>
      <c r="S154" s="93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</row>
    <row r="155" spans="1:35" ht="12.75" customHeight="1" x14ac:dyDescent="0.2">
      <c r="A155" s="108"/>
      <c r="B155" s="108"/>
      <c r="C155" s="108"/>
      <c r="D155" s="108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108"/>
      <c r="S155" s="93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</row>
    <row r="156" spans="1:35" ht="12.75" customHeight="1" x14ac:dyDescent="0.2">
      <c r="A156" s="108"/>
      <c r="B156" s="108"/>
      <c r="C156" s="108"/>
      <c r="D156" s="108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108"/>
      <c r="S156" s="93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</row>
    <row r="157" spans="1:35" ht="12.75" customHeight="1" x14ac:dyDescent="0.2">
      <c r="A157" s="108"/>
      <c r="B157" s="108"/>
      <c r="C157" s="108"/>
      <c r="D157" s="108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108"/>
      <c r="S157" s="93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</row>
    <row r="158" spans="1:35" ht="12.75" customHeight="1" x14ac:dyDescent="0.2">
      <c r="A158" s="108"/>
      <c r="B158" s="108"/>
      <c r="C158" s="108"/>
      <c r="D158" s="108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108"/>
      <c r="S158" s="93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</row>
    <row r="159" spans="1:35" ht="12.75" customHeight="1" x14ac:dyDescent="0.2">
      <c r="A159" s="108"/>
      <c r="B159" s="108"/>
      <c r="C159" s="108"/>
      <c r="D159" s="108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108"/>
      <c r="S159" s="93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</row>
    <row r="160" spans="1:35" ht="12.75" customHeight="1" x14ac:dyDescent="0.2">
      <c r="A160" s="108"/>
      <c r="B160" s="108"/>
      <c r="C160" s="108"/>
      <c r="D160" s="108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108"/>
      <c r="S160" s="93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</row>
    <row r="161" spans="1:35" ht="12.75" customHeight="1" x14ac:dyDescent="0.2">
      <c r="A161" s="108"/>
      <c r="B161" s="108"/>
      <c r="C161" s="108"/>
      <c r="D161" s="108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108"/>
      <c r="S161" s="93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</row>
    <row r="162" spans="1:35" ht="12.75" customHeight="1" x14ac:dyDescent="0.2">
      <c r="A162" s="108"/>
      <c r="B162" s="108"/>
      <c r="C162" s="108"/>
      <c r="D162" s="108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108"/>
      <c r="S162" s="93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</row>
    <row r="163" spans="1:35" ht="12.75" customHeight="1" x14ac:dyDescent="0.2">
      <c r="A163" s="108"/>
      <c r="B163" s="108"/>
      <c r="C163" s="108"/>
      <c r="D163" s="108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108"/>
      <c r="S163" s="93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</row>
    <row r="164" spans="1:35" ht="12.75" customHeight="1" x14ac:dyDescent="0.2">
      <c r="A164" s="108"/>
      <c r="B164" s="108"/>
      <c r="C164" s="108"/>
      <c r="D164" s="108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108"/>
      <c r="S164" s="93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</row>
    <row r="165" spans="1:35" ht="12.75" customHeight="1" x14ac:dyDescent="0.2">
      <c r="A165" s="108"/>
      <c r="B165" s="108"/>
      <c r="C165" s="108"/>
      <c r="D165" s="108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108"/>
      <c r="S165" s="93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</row>
    <row r="166" spans="1:35" ht="12.75" customHeight="1" x14ac:dyDescent="0.2">
      <c r="A166" s="108"/>
      <c r="B166" s="108"/>
      <c r="C166" s="108"/>
      <c r="D166" s="108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108"/>
      <c r="S166" s="93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</row>
    <row r="167" spans="1:35" ht="12.75" customHeight="1" x14ac:dyDescent="0.2">
      <c r="A167" s="108"/>
      <c r="B167" s="108"/>
      <c r="C167" s="108"/>
      <c r="D167" s="108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108"/>
      <c r="S167" s="93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</row>
    <row r="168" spans="1:35" ht="12.75" customHeight="1" x14ac:dyDescent="0.2">
      <c r="A168" s="108"/>
      <c r="B168" s="108"/>
      <c r="C168" s="108"/>
      <c r="D168" s="108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108"/>
      <c r="S168" s="93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</row>
    <row r="169" spans="1:35" ht="12.75" customHeight="1" x14ac:dyDescent="0.2">
      <c r="A169" s="108"/>
      <c r="B169" s="108"/>
      <c r="C169" s="108"/>
      <c r="D169" s="108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108"/>
      <c r="S169" s="93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</row>
    <row r="170" spans="1:35" ht="12.75" customHeight="1" x14ac:dyDescent="0.2">
      <c r="A170" s="108"/>
      <c r="B170" s="108"/>
      <c r="C170" s="108"/>
      <c r="D170" s="108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108"/>
      <c r="S170" s="93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</row>
    <row r="171" spans="1:35" ht="12.75" customHeight="1" x14ac:dyDescent="0.2">
      <c r="A171" s="108"/>
      <c r="B171" s="108"/>
      <c r="C171" s="108"/>
      <c r="D171" s="108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108"/>
      <c r="S171" s="93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</row>
    <row r="172" spans="1:35" ht="12.75" customHeight="1" x14ac:dyDescent="0.2">
      <c r="A172" s="108"/>
      <c r="B172" s="108"/>
      <c r="C172" s="108"/>
      <c r="D172" s="108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108"/>
      <c r="S172" s="93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</row>
    <row r="173" spans="1:35" ht="12.75" customHeight="1" x14ac:dyDescent="0.2">
      <c r="A173" s="108"/>
      <c r="B173" s="108"/>
      <c r="C173" s="108"/>
      <c r="D173" s="108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108"/>
      <c r="S173" s="93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</row>
    <row r="174" spans="1:35" ht="12.75" customHeight="1" x14ac:dyDescent="0.2">
      <c r="A174" s="108"/>
      <c r="B174" s="108"/>
      <c r="C174" s="108"/>
      <c r="D174" s="108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108"/>
      <c r="S174" s="93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</row>
    <row r="175" spans="1:35" ht="12.75" customHeight="1" x14ac:dyDescent="0.2">
      <c r="A175" s="108"/>
      <c r="B175" s="108"/>
      <c r="C175" s="108"/>
      <c r="D175" s="108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108"/>
      <c r="S175" s="93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</row>
    <row r="176" spans="1:35" ht="12.75" customHeight="1" x14ac:dyDescent="0.2">
      <c r="A176" s="108"/>
      <c r="B176" s="108"/>
      <c r="C176" s="108"/>
      <c r="D176" s="108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108"/>
      <c r="S176" s="93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</row>
    <row r="177" spans="1:35" ht="12.75" customHeight="1" x14ac:dyDescent="0.2">
      <c r="A177" s="108"/>
      <c r="B177" s="108"/>
      <c r="C177" s="108"/>
      <c r="D177" s="108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108"/>
      <c r="S177" s="93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</row>
    <row r="178" spans="1:35" ht="12.75" customHeight="1" x14ac:dyDescent="0.2">
      <c r="A178" s="108"/>
      <c r="B178" s="108"/>
      <c r="C178" s="108"/>
      <c r="D178" s="108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108"/>
      <c r="S178" s="93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</row>
    <row r="179" spans="1:35" ht="12.75" customHeight="1" x14ac:dyDescent="0.2">
      <c r="A179" s="108"/>
      <c r="B179" s="108"/>
      <c r="C179" s="108"/>
      <c r="D179" s="108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108"/>
      <c r="S179" s="93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</row>
    <row r="180" spans="1:35" ht="12.75" customHeight="1" x14ac:dyDescent="0.2">
      <c r="A180" s="108"/>
      <c r="B180" s="108"/>
      <c r="C180" s="108"/>
      <c r="D180" s="108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108"/>
      <c r="S180" s="93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</row>
    <row r="181" spans="1:35" ht="12.75" customHeight="1" x14ac:dyDescent="0.2">
      <c r="A181" s="108"/>
      <c r="B181" s="108"/>
      <c r="C181" s="108"/>
      <c r="D181" s="108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108"/>
      <c r="S181" s="93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</row>
    <row r="182" spans="1:35" ht="12.75" customHeight="1" x14ac:dyDescent="0.2">
      <c r="A182" s="108"/>
      <c r="B182" s="108"/>
      <c r="C182" s="108"/>
      <c r="D182" s="108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108"/>
      <c r="S182" s="93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</row>
    <row r="183" spans="1:35" ht="12.75" customHeight="1" x14ac:dyDescent="0.2">
      <c r="A183" s="108"/>
      <c r="B183" s="108"/>
      <c r="C183" s="108"/>
      <c r="D183" s="108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108"/>
      <c r="S183" s="93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</row>
    <row r="184" spans="1:35" ht="12.75" customHeight="1" x14ac:dyDescent="0.2">
      <c r="A184" s="108"/>
      <c r="B184" s="108"/>
      <c r="C184" s="108"/>
      <c r="D184" s="108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108"/>
      <c r="S184" s="93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</row>
    <row r="185" spans="1:35" ht="12.75" customHeight="1" x14ac:dyDescent="0.2">
      <c r="A185" s="108"/>
      <c r="B185" s="108"/>
      <c r="C185" s="108"/>
      <c r="D185" s="108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108"/>
      <c r="S185" s="93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</row>
    <row r="186" spans="1:35" ht="12.75" customHeight="1" x14ac:dyDescent="0.2">
      <c r="A186" s="108"/>
      <c r="B186" s="108"/>
      <c r="C186" s="108"/>
      <c r="D186" s="108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108"/>
      <c r="S186" s="93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</row>
    <row r="187" spans="1:35" ht="12.75" customHeight="1" x14ac:dyDescent="0.2">
      <c r="A187" s="108"/>
      <c r="B187" s="108"/>
      <c r="C187" s="108"/>
      <c r="D187" s="108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108"/>
      <c r="S187" s="93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</row>
    <row r="188" spans="1:35" ht="12.75" customHeight="1" x14ac:dyDescent="0.2">
      <c r="A188" s="108"/>
      <c r="B188" s="108"/>
      <c r="C188" s="108"/>
      <c r="D188" s="108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108"/>
      <c r="S188" s="93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</row>
    <row r="189" spans="1:35" ht="12.75" customHeight="1" x14ac:dyDescent="0.2">
      <c r="A189" s="108"/>
      <c r="B189" s="108"/>
      <c r="C189" s="108"/>
      <c r="D189" s="108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108"/>
      <c r="S189" s="93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</row>
    <row r="190" spans="1:35" ht="12.75" customHeight="1" x14ac:dyDescent="0.2">
      <c r="A190" s="108"/>
      <c r="B190" s="108"/>
      <c r="C190" s="108"/>
      <c r="D190" s="108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108"/>
      <c r="S190" s="93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</row>
    <row r="191" spans="1:35" ht="12.75" customHeight="1" x14ac:dyDescent="0.2">
      <c r="A191" s="108"/>
      <c r="B191" s="108"/>
      <c r="C191" s="108"/>
      <c r="D191" s="108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108"/>
      <c r="S191" s="93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</row>
    <row r="192" spans="1:35" ht="12.75" customHeight="1" x14ac:dyDescent="0.2">
      <c r="A192" s="108"/>
      <c r="B192" s="108"/>
      <c r="C192" s="108"/>
      <c r="D192" s="108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108"/>
      <c r="S192" s="93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</row>
    <row r="193" spans="1:35" ht="12.75" customHeight="1" x14ac:dyDescent="0.2">
      <c r="A193" s="108"/>
      <c r="B193" s="108"/>
      <c r="C193" s="108"/>
      <c r="D193" s="108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108"/>
      <c r="S193" s="93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</row>
    <row r="194" spans="1:35" ht="12.75" customHeight="1" x14ac:dyDescent="0.2">
      <c r="A194" s="108"/>
      <c r="B194" s="108"/>
      <c r="C194" s="108"/>
      <c r="D194" s="108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108"/>
      <c r="S194" s="93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</row>
    <row r="195" spans="1:35" ht="12.75" customHeight="1" x14ac:dyDescent="0.2">
      <c r="A195" s="108"/>
      <c r="B195" s="108"/>
      <c r="C195" s="108"/>
      <c r="D195" s="108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108"/>
      <c r="S195" s="93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</row>
    <row r="196" spans="1:35" ht="12.75" customHeight="1" x14ac:dyDescent="0.2">
      <c r="A196" s="108"/>
      <c r="B196" s="108"/>
      <c r="C196" s="108"/>
      <c r="D196" s="108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108"/>
      <c r="S196" s="93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</row>
    <row r="197" spans="1:35" ht="12.75" customHeight="1" x14ac:dyDescent="0.2">
      <c r="A197" s="108"/>
      <c r="B197" s="108"/>
      <c r="C197" s="108"/>
      <c r="D197" s="108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108"/>
      <c r="S197" s="93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</row>
    <row r="198" spans="1:35" ht="12.75" customHeight="1" x14ac:dyDescent="0.2">
      <c r="A198" s="108"/>
      <c r="B198" s="108"/>
      <c r="C198" s="108"/>
      <c r="D198" s="108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108"/>
      <c r="S198" s="93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</row>
    <row r="199" spans="1:35" ht="12.75" customHeight="1" x14ac:dyDescent="0.2">
      <c r="A199" s="108"/>
      <c r="B199" s="108"/>
      <c r="C199" s="108"/>
      <c r="D199" s="108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108"/>
      <c r="S199" s="93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</row>
    <row r="200" spans="1:35" ht="12.75" customHeight="1" x14ac:dyDescent="0.2">
      <c r="A200" s="108"/>
      <c r="B200" s="108"/>
      <c r="C200" s="108"/>
      <c r="D200" s="108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108"/>
      <c r="S200" s="93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</row>
    <row r="201" spans="1:35" ht="12.75" customHeight="1" x14ac:dyDescent="0.2">
      <c r="A201" s="108"/>
      <c r="B201" s="108"/>
      <c r="C201" s="108"/>
      <c r="D201" s="108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108"/>
      <c r="S201" s="93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</row>
    <row r="202" spans="1:35" ht="12.75" customHeight="1" x14ac:dyDescent="0.2">
      <c r="A202" s="108"/>
      <c r="B202" s="108"/>
      <c r="C202" s="108"/>
      <c r="D202" s="108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108"/>
      <c r="S202" s="93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</row>
    <row r="203" spans="1:35" ht="12.75" customHeight="1" x14ac:dyDescent="0.2">
      <c r="A203" s="108"/>
      <c r="B203" s="108"/>
      <c r="C203" s="108"/>
      <c r="D203" s="108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108"/>
      <c r="S203" s="93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</row>
    <row r="204" spans="1:35" ht="12.75" customHeight="1" x14ac:dyDescent="0.2">
      <c r="A204" s="108"/>
      <c r="B204" s="108"/>
      <c r="C204" s="108"/>
      <c r="D204" s="108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108"/>
      <c r="S204" s="93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</row>
    <row r="205" spans="1:35" ht="12.75" customHeight="1" x14ac:dyDescent="0.2">
      <c r="A205" s="108"/>
      <c r="B205" s="108"/>
      <c r="C205" s="108"/>
      <c r="D205" s="108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108"/>
      <c r="S205" s="93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</row>
    <row r="206" spans="1:35" ht="12.75" customHeight="1" x14ac:dyDescent="0.2">
      <c r="A206" s="108"/>
      <c r="B206" s="108"/>
      <c r="C206" s="108"/>
      <c r="D206" s="108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108"/>
      <c r="S206" s="93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</row>
    <row r="207" spans="1:35" ht="12.75" customHeight="1" x14ac:dyDescent="0.2">
      <c r="A207" s="108"/>
      <c r="B207" s="108"/>
      <c r="C207" s="108"/>
      <c r="D207" s="108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108"/>
      <c r="S207" s="93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</row>
    <row r="208" spans="1:35" ht="12.75" customHeight="1" x14ac:dyDescent="0.2">
      <c r="A208" s="108"/>
      <c r="B208" s="108"/>
      <c r="C208" s="108"/>
      <c r="D208" s="108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108"/>
      <c r="S208" s="93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</row>
    <row r="209" spans="1:35" ht="12.75" customHeight="1" x14ac:dyDescent="0.2">
      <c r="A209" s="108"/>
      <c r="B209" s="108"/>
      <c r="C209" s="108"/>
      <c r="D209" s="108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108"/>
      <c r="S209" s="93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</row>
    <row r="210" spans="1:35" ht="12.75" customHeight="1" x14ac:dyDescent="0.2">
      <c r="A210" s="108"/>
      <c r="B210" s="108"/>
      <c r="C210" s="108"/>
      <c r="D210" s="108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108"/>
      <c r="S210" s="93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</row>
    <row r="211" spans="1:35" ht="12.75" customHeight="1" x14ac:dyDescent="0.2">
      <c r="A211" s="108"/>
      <c r="B211" s="108"/>
      <c r="C211" s="108"/>
      <c r="D211" s="108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108"/>
      <c r="S211" s="93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</row>
    <row r="212" spans="1:35" ht="12.75" customHeight="1" x14ac:dyDescent="0.2">
      <c r="A212" s="108"/>
      <c r="B212" s="108"/>
      <c r="C212" s="108"/>
      <c r="D212" s="108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108"/>
      <c r="S212" s="93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</row>
    <row r="213" spans="1:35" ht="12.75" customHeight="1" x14ac:dyDescent="0.2">
      <c r="A213" s="108"/>
      <c r="B213" s="108"/>
      <c r="C213" s="108"/>
      <c r="D213" s="108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108"/>
      <c r="S213" s="93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</row>
    <row r="214" spans="1:35" ht="12.75" customHeight="1" x14ac:dyDescent="0.2">
      <c r="A214" s="108"/>
      <c r="B214" s="108"/>
      <c r="C214" s="108"/>
      <c r="D214" s="108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108"/>
      <c r="S214" s="93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</row>
    <row r="215" spans="1:35" ht="12.75" customHeight="1" x14ac:dyDescent="0.2">
      <c r="A215" s="108"/>
      <c r="B215" s="108"/>
      <c r="C215" s="108"/>
      <c r="D215" s="108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108"/>
      <c r="S215" s="93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</row>
    <row r="216" spans="1:35" ht="12.75" customHeight="1" x14ac:dyDescent="0.2">
      <c r="A216" s="108"/>
      <c r="B216" s="108"/>
      <c r="C216" s="108"/>
      <c r="D216" s="108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108"/>
      <c r="S216" s="93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</row>
    <row r="217" spans="1:35" ht="12.75" customHeight="1" x14ac:dyDescent="0.2">
      <c r="A217" s="108"/>
      <c r="B217" s="108"/>
      <c r="C217" s="108"/>
      <c r="D217" s="108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108"/>
      <c r="S217" s="93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</row>
    <row r="218" spans="1:35" ht="12.75" customHeight="1" x14ac:dyDescent="0.2">
      <c r="A218" s="108"/>
      <c r="B218" s="108"/>
      <c r="C218" s="108"/>
      <c r="D218" s="108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108"/>
      <c r="S218" s="93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</row>
    <row r="219" spans="1:35" ht="12.75" customHeight="1" x14ac:dyDescent="0.2">
      <c r="A219" s="108"/>
      <c r="B219" s="108"/>
      <c r="C219" s="108"/>
      <c r="D219" s="108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108"/>
      <c r="S219" s="93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</row>
    <row r="220" spans="1:35" ht="12.75" customHeight="1" x14ac:dyDescent="0.2">
      <c r="A220" s="108"/>
      <c r="B220" s="108"/>
      <c r="C220" s="108"/>
      <c r="D220" s="108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108"/>
      <c r="S220" s="93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</row>
    <row r="221" spans="1:35" ht="12.75" customHeight="1" x14ac:dyDescent="0.2">
      <c r="A221" s="108"/>
      <c r="B221" s="108"/>
      <c r="C221" s="108"/>
      <c r="D221" s="108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108"/>
      <c r="S221" s="93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</row>
    <row r="222" spans="1:35" ht="12.75" customHeight="1" x14ac:dyDescent="0.2">
      <c r="A222" s="108"/>
      <c r="B222" s="108"/>
      <c r="C222" s="108"/>
      <c r="D222" s="108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108"/>
      <c r="S222" s="93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</row>
    <row r="223" spans="1:35" ht="12.75" customHeight="1" x14ac:dyDescent="0.2">
      <c r="A223" s="108"/>
      <c r="B223" s="108"/>
      <c r="C223" s="108"/>
      <c r="D223" s="108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108"/>
      <c r="S223" s="93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</row>
    <row r="224" spans="1:35" ht="12.75" customHeight="1" x14ac:dyDescent="0.2">
      <c r="A224" s="108"/>
      <c r="B224" s="108"/>
      <c r="C224" s="108"/>
      <c r="D224" s="108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108"/>
      <c r="S224" s="93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</row>
    <row r="225" spans="1:35" ht="12.75" customHeight="1" x14ac:dyDescent="0.2">
      <c r="A225" s="108"/>
      <c r="B225" s="108"/>
      <c r="C225" s="108"/>
      <c r="D225" s="108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108"/>
      <c r="S225" s="93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</row>
    <row r="226" spans="1:35" ht="12.75" customHeight="1" x14ac:dyDescent="0.2">
      <c r="A226" s="108"/>
      <c r="B226" s="108"/>
      <c r="C226" s="108"/>
      <c r="D226" s="108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108"/>
      <c r="S226" s="93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</row>
    <row r="227" spans="1:35" ht="12.75" customHeight="1" x14ac:dyDescent="0.2">
      <c r="A227" s="108"/>
      <c r="B227" s="108"/>
      <c r="C227" s="108"/>
      <c r="D227" s="108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108"/>
      <c r="S227" s="93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</row>
    <row r="228" spans="1:35" ht="12.75" customHeight="1" x14ac:dyDescent="0.2">
      <c r="A228" s="108"/>
      <c r="B228" s="108"/>
      <c r="C228" s="108"/>
      <c r="D228" s="108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108"/>
      <c r="S228" s="93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</row>
    <row r="229" spans="1:35" ht="12.75" customHeight="1" x14ac:dyDescent="0.2">
      <c r="A229" s="108"/>
      <c r="B229" s="108"/>
      <c r="C229" s="108"/>
      <c r="D229" s="108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108"/>
      <c r="S229" s="93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</row>
    <row r="230" spans="1:35" ht="12.75" customHeight="1" x14ac:dyDescent="0.2">
      <c r="A230" s="108"/>
      <c r="B230" s="108"/>
      <c r="C230" s="108"/>
      <c r="D230" s="108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108"/>
      <c r="S230" s="93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</row>
    <row r="231" spans="1:35" ht="12.75" customHeight="1" x14ac:dyDescent="0.2">
      <c r="A231" s="108"/>
      <c r="B231" s="108"/>
      <c r="C231" s="108"/>
      <c r="D231" s="108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108"/>
      <c r="S231" s="93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</row>
    <row r="232" spans="1:35" ht="12.75" customHeight="1" x14ac:dyDescent="0.2">
      <c r="A232" s="108"/>
      <c r="B232" s="108"/>
      <c r="C232" s="108"/>
      <c r="D232" s="108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108"/>
      <c r="S232" s="93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</row>
    <row r="233" spans="1:35" ht="12.75" customHeight="1" x14ac:dyDescent="0.2">
      <c r="A233" s="108"/>
      <c r="B233" s="108"/>
      <c r="C233" s="108"/>
      <c r="D233" s="108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108"/>
      <c r="S233" s="93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</row>
    <row r="234" spans="1:35" ht="12.75" customHeight="1" x14ac:dyDescent="0.2">
      <c r="A234" s="108"/>
      <c r="B234" s="108"/>
      <c r="C234" s="108"/>
      <c r="D234" s="108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108"/>
      <c r="S234" s="93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</row>
    <row r="235" spans="1:35" ht="12.75" customHeight="1" x14ac:dyDescent="0.2">
      <c r="A235" s="108"/>
      <c r="B235" s="108"/>
      <c r="C235" s="108"/>
      <c r="D235" s="108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108"/>
      <c r="S235" s="93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</row>
    <row r="236" spans="1:35" ht="12.75" customHeight="1" x14ac:dyDescent="0.2">
      <c r="A236" s="108"/>
      <c r="B236" s="108"/>
      <c r="C236" s="108"/>
      <c r="D236" s="108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108"/>
      <c r="S236" s="93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</row>
    <row r="237" spans="1:35" ht="12.75" customHeight="1" x14ac:dyDescent="0.2">
      <c r="A237" s="108"/>
      <c r="B237" s="108"/>
      <c r="C237" s="108"/>
      <c r="D237" s="108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108"/>
      <c r="S237" s="93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</row>
    <row r="238" spans="1:35" ht="12.75" customHeight="1" x14ac:dyDescent="0.2">
      <c r="A238" s="108"/>
      <c r="B238" s="108"/>
      <c r="C238" s="108"/>
      <c r="D238" s="108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108"/>
      <c r="S238" s="93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</row>
    <row r="239" spans="1:35" ht="12.75" customHeight="1" x14ac:dyDescent="0.2">
      <c r="A239" s="108"/>
      <c r="B239" s="108"/>
      <c r="C239" s="108"/>
      <c r="D239" s="108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108"/>
      <c r="S239" s="93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</row>
    <row r="240" spans="1:35" ht="12.75" customHeight="1" x14ac:dyDescent="0.2">
      <c r="A240" s="108"/>
      <c r="B240" s="108"/>
      <c r="C240" s="108"/>
      <c r="D240" s="108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108"/>
      <c r="S240" s="93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</row>
    <row r="241" spans="1:35" ht="12.75" customHeight="1" x14ac:dyDescent="0.2">
      <c r="A241" s="108"/>
      <c r="B241" s="108"/>
      <c r="C241" s="108"/>
      <c r="D241" s="108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108"/>
      <c r="S241" s="93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</row>
    <row r="242" spans="1:35" ht="12.75" customHeight="1" x14ac:dyDescent="0.2">
      <c r="A242" s="108"/>
      <c r="B242" s="108"/>
      <c r="C242" s="108"/>
      <c r="D242" s="108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108"/>
      <c r="S242" s="93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</row>
    <row r="243" spans="1:35" ht="12.75" customHeight="1" x14ac:dyDescent="0.2">
      <c r="A243" s="108"/>
      <c r="B243" s="108"/>
      <c r="C243" s="108"/>
      <c r="D243" s="108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108"/>
      <c r="S243" s="93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</row>
    <row r="244" spans="1:35" ht="12.75" customHeight="1" x14ac:dyDescent="0.2">
      <c r="A244" s="108"/>
      <c r="B244" s="108"/>
      <c r="C244" s="108"/>
      <c r="D244" s="108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108"/>
      <c r="S244" s="93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</row>
    <row r="245" spans="1:35" ht="12.75" customHeight="1" x14ac:dyDescent="0.2">
      <c r="A245" s="108"/>
      <c r="B245" s="108"/>
      <c r="C245" s="108"/>
      <c r="D245" s="108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108"/>
      <c r="S245" s="93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</row>
    <row r="246" spans="1:35" ht="12.75" customHeight="1" x14ac:dyDescent="0.2">
      <c r="A246" s="108"/>
      <c r="B246" s="108"/>
      <c r="C246" s="108"/>
      <c r="D246" s="108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108"/>
      <c r="S246" s="93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</row>
    <row r="247" spans="1:35" ht="12.75" customHeight="1" x14ac:dyDescent="0.2">
      <c r="A247" s="108"/>
      <c r="B247" s="108"/>
      <c r="C247" s="108"/>
      <c r="D247" s="108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108"/>
      <c r="S247" s="93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</row>
    <row r="248" spans="1:35" ht="12.75" customHeight="1" x14ac:dyDescent="0.2">
      <c r="A248" s="108"/>
      <c r="B248" s="108"/>
      <c r="C248" s="108"/>
      <c r="D248" s="108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108"/>
      <c r="S248" s="93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</row>
    <row r="249" spans="1:35" ht="12.75" customHeight="1" x14ac:dyDescent="0.2">
      <c r="A249" s="108"/>
      <c r="B249" s="108"/>
      <c r="C249" s="108"/>
      <c r="D249" s="108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108"/>
      <c r="S249" s="93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</row>
    <row r="250" spans="1:35" ht="12.75" customHeight="1" x14ac:dyDescent="0.2">
      <c r="A250" s="108"/>
      <c r="B250" s="108"/>
      <c r="C250" s="108"/>
      <c r="D250" s="108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108"/>
      <c r="S250" s="93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</row>
    <row r="251" spans="1:35" ht="12.75" customHeight="1" x14ac:dyDescent="0.2">
      <c r="A251" s="108"/>
      <c r="B251" s="108"/>
      <c r="C251" s="108"/>
      <c r="D251" s="108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108"/>
      <c r="S251" s="93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</row>
    <row r="252" spans="1:35" ht="12.75" customHeight="1" x14ac:dyDescent="0.2">
      <c r="A252" s="108"/>
      <c r="B252" s="108"/>
      <c r="C252" s="108"/>
      <c r="D252" s="108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108"/>
      <c r="S252" s="93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</row>
    <row r="253" spans="1:35" ht="12.75" customHeight="1" x14ac:dyDescent="0.2">
      <c r="A253" s="108"/>
      <c r="B253" s="108"/>
      <c r="C253" s="108"/>
      <c r="D253" s="108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108"/>
      <c r="S253" s="93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</row>
    <row r="254" spans="1:35" ht="12.75" customHeight="1" x14ac:dyDescent="0.2">
      <c r="A254" s="108"/>
      <c r="B254" s="108"/>
      <c r="C254" s="108"/>
      <c r="D254" s="108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108"/>
      <c r="S254" s="93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</row>
    <row r="255" spans="1:35" ht="12.75" customHeight="1" x14ac:dyDescent="0.2">
      <c r="A255" s="108"/>
      <c r="B255" s="108"/>
      <c r="C255" s="108"/>
      <c r="D255" s="108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108"/>
      <c r="S255" s="93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</row>
    <row r="256" spans="1:35" ht="12.75" customHeight="1" x14ac:dyDescent="0.2">
      <c r="A256" s="108"/>
      <c r="B256" s="108"/>
      <c r="C256" s="108"/>
      <c r="D256" s="108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108"/>
      <c r="S256" s="93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</row>
    <row r="257" spans="1:35" ht="12.75" customHeight="1" x14ac:dyDescent="0.2">
      <c r="A257" s="108"/>
      <c r="B257" s="108"/>
      <c r="C257" s="108"/>
      <c r="D257" s="108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108"/>
      <c r="S257" s="93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</row>
    <row r="258" spans="1:35" ht="12.75" customHeight="1" x14ac:dyDescent="0.2">
      <c r="A258" s="108"/>
      <c r="B258" s="108"/>
      <c r="C258" s="108"/>
      <c r="D258" s="108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108"/>
      <c r="S258" s="93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</row>
    <row r="259" spans="1:35" ht="12.75" customHeight="1" x14ac:dyDescent="0.2">
      <c r="A259" s="108"/>
      <c r="B259" s="108"/>
      <c r="C259" s="108"/>
      <c r="D259" s="108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108"/>
      <c r="S259" s="93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</row>
    <row r="260" spans="1:35" ht="12.75" customHeight="1" x14ac:dyDescent="0.2">
      <c r="A260" s="108"/>
      <c r="B260" s="108"/>
      <c r="C260" s="108"/>
      <c r="D260" s="108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108"/>
      <c r="S260" s="93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</row>
    <row r="261" spans="1:35" ht="12.75" customHeight="1" x14ac:dyDescent="0.2">
      <c r="A261" s="108"/>
      <c r="B261" s="108"/>
      <c r="C261" s="108"/>
      <c r="D261" s="108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108"/>
      <c r="S261" s="93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</row>
    <row r="262" spans="1:35" ht="12.75" customHeight="1" x14ac:dyDescent="0.2">
      <c r="A262" s="108"/>
      <c r="B262" s="108"/>
      <c r="C262" s="108"/>
      <c r="D262" s="108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108"/>
      <c r="S262" s="93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</row>
    <row r="263" spans="1:35" ht="12.75" customHeight="1" x14ac:dyDescent="0.2">
      <c r="A263" s="108"/>
      <c r="B263" s="108"/>
      <c r="C263" s="108"/>
      <c r="D263" s="108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108"/>
      <c r="S263" s="93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</row>
    <row r="264" spans="1:35" ht="12.75" customHeight="1" x14ac:dyDescent="0.2">
      <c r="A264" s="108"/>
      <c r="B264" s="108"/>
      <c r="C264" s="108"/>
      <c r="D264" s="108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108"/>
      <c r="S264" s="93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</row>
    <row r="265" spans="1:35" ht="12.75" customHeight="1" x14ac:dyDescent="0.2">
      <c r="A265" s="108"/>
      <c r="B265" s="108"/>
      <c r="C265" s="108"/>
      <c r="D265" s="108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108"/>
      <c r="S265" s="93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</row>
    <row r="266" spans="1:35" ht="12.75" customHeight="1" x14ac:dyDescent="0.2">
      <c r="A266" s="108"/>
      <c r="B266" s="108"/>
      <c r="C266" s="108"/>
      <c r="D266" s="108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108"/>
      <c r="S266" s="93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</row>
    <row r="267" spans="1:35" ht="12.75" customHeight="1" x14ac:dyDescent="0.2">
      <c r="A267" s="108"/>
      <c r="B267" s="108"/>
      <c r="C267" s="108"/>
      <c r="D267" s="108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108"/>
      <c r="S267" s="93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</row>
    <row r="268" spans="1:35" ht="12.75" customHeight="1" x14ac:dyDescent="0.2">
      <c r="A268" s="108"/>
      <c r="B268" s="108"/>
      <c r="C268" s="108"/>
      <c r="D268" s="108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108"/>
      <c r="S268" s="93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</row>
    <row r="269" spans="1:35" ht="12.75" customHeight="1" x14ac:dyDescent="0.2">
      <c r="A269" s="108"/>
      <c r="B269" s="108"/>
      <c r="C269" s="108"/>
      <c r="D269" s="108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108"/>
      <c r="S269" s="93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</row>
    <row r="270" spans="1:35" ht="12.75" customHeight="1" x14ac:dyDescent="0.2">
      <c r="A270" s="108"/>
      <c r="B270" s="108"/>
      <c r="C270" s="108"/>
      <c r="D270" s="108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108"/>
      <c r="S270" s="93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</row>
    <row r="271" spans="1:35" ht="12.75" customHeight="1" x14ac:dyDescent="0.2">
      <c r="A271" s="108"/>
      <c r="B271" s="108"/>
      <c r="C271" s="108"/>
      <c r="D271" s="108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108"/>
      <c r="S271" s="93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</row>
    <row r="272" spans="1:35" ht="12.75" customHeight="1" x14ac:dyDescent="0.2">
      <c r="A272" s="108"/>
      <c r="B272" s="108"/>
      <c r="C272" s="108"/>
      <c r="D272" s="108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108"/>
      <c r="S272" s="93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</row>
    <row r="273" spans="1:35" ht="12.75" customHeight="1" x14ac:dyDescent="0.2">
      <c r="A273" s="108"/>
      <c r="B273" s="108"/>
      <c r="C273" s="108"/>
      <c r="D273" s="108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108"/>
      <c r="S273" s="93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</row>
    <row r="274" spans="1:35" ht="12.75" customHeight="1" x14ac:dyDescent="0.2">
      <c r="A274" s="108"/>
      <c r="B274" s="108"/>
      <c r="C274" s="108"/>
      <c r="D274" s="108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108"/>
      <c r="S274" s="93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</row>
    <row r="275" spans="1:35" ht="12.75" customHeight="1" x14ac:dyDescent="0.2">
      <c r="A275" s="108"/>
      <c r="B275" s="108"/>
      <c r="C275" s="108"/>
      <c r="D275" s="108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108"/>
      <c r="S275" s="93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</row>
    <row r="276" spans="1:35" ht="15.75" customHeight="1" x14ac:dyDescent="0.2"/>
    <row r="277" spans="1:35" ht="15.75" customHeight="1" x14ac:dyDescent="0.2"/>
    <row r="278" spans="1:35" ht="15.75" customHeight="1" x14ac:dyDescent="0.2"/>
    <row r="279" spans="1:35" ht="15.75" customHeight="1" x14ac:dyDescent="0.2"/>
    <row r="280" spans="1:35" ht="15.75" customHeight="1" x14ac:dyDescent="0.2"/>
    <row r="281" spans="1:35" ht="15.75" customHeight="1" x14ac:dyDescent="0.2"/>
    <row r="282" spans="1:35" ht="15.75" customHeight="1" x14ac:dyDescent="0.2"/>
    <row r="283" spans="1:35" ht="15.75" customHeight="1" x14ac:dyDescent="0.2"/>
    <row r="284" spans="1:35" ht="15.75" customHeight="1" x14ac:dyDescent="0.2"/>
    <row r="285" spans="1:35" ht="15.75" customHeight="1" x14ac:dyDescent="0.2"/>
    <row r="286" spans="1:35" ht="15.75" customHeight="1" x14ac:dyDescent="0.2"/>
    <row r="287" spans="1:35" ht="15.75" customHeight="1" x14ac:dyDescent="0.2"/>
    <row r="288" spans="1:3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B2:R2"/>
    <mergeCell ref="B3:R3"/>
    <mergeCell ref="B5:D5"/>
    <mergeCell ref="Q5:R5"/>
    <mergeCell ref="B7:D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999"/>
  <sheetViews>
    <sheetView showGridLines="0" zoomScale="90" zoomScaleNormal="90" workbookViewId="0">
      <selection activeCell="V62" sqref="V62"/>
    </sheetView>
  </sheetViews>
  <sheetFormatPr baseColWidth="10" defaultColWidth="14.42578125" defaultRowHeight="15" customHeight="1" x14ac:dyDescent="0.2"/>
  <cols>
    <col min="1" max="1" width="5.140625" customWidth="1"/>
    <col min="2" max="2" width="2.28515625" customWidth="1"/>
    <col min="3" max="3" width="21" customWidth="1"/>
    <col min="4" max="4" width="12.28515625" customWidth="1"/>
    <col min="5" max="7" width="10.7109375" customWidth="1"/>
    <col min="8" max="8" width="11.42578125" customWidth="1"/>
    <col min="9" max="9" width="12" customWidth="1"/>
    <col min="10" max="10" width="13.140625" customWidth="1"/>
    <col min="11" max="15" width="10.7109375" customWidth="1"/>
    <col min="16" max="16" width="12.85546875" customWidth="1"/>
    <col min="17" max="17" width="0.5703125" customWidth="1"/>
    <col min="18" max="18" width="2.85546875" customWidth="1"/>
    <col min="19" max="19" width="12.5703125" customWidth="1"/>
    <col min="20" max="20" width="11.42578125" customWidth="1"/>
    <col min="21" max="21" width="12" customWidth="1"/>
    <col min="22" max="22" width="10.5703125" customWidth="1"/>
    <col min="23" max="23" width="11.7109375" customWidth="1"/>
    <col min="24" max="26" width="11.42578125" customWidth="1"/>
    <col min="27" max="27" width="10" customWidth="1"/>
    <col min="28" max="30" width="11.42578125" customWidth="1"/>
    <col min="31" max="31" width="6.85546875" customWidth="1"/>
    <col min="32" max="39" width="9.140625" customWidth="1"/>
  </cols>
  <sheetData>
    <row r="1" spans="1:3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6"/>
      <c r="T1" s="33"/>
      <c r="U1" s="16"/>
      <c r="V1" s="16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108"/>
      <c r="AH1" s="33"/>
      <c r="AI1" s="33"/>
      <c r="AJ1" s="33"/>
    </row>
    <row r="2" spans="1:36" ht="16.5" customHeight="1" x14ac:dyDescent="0.25">
      <c r="A2" s="1"/>
      <c r="B2" s="473" t="s">
        <v>265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1"/>
      <c r="S2" s="10"/>
      <c r="T2" s="1"/>
      <c r="U2" s="10"/>
      <c r="V2" s="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customHeight="1" x14ac:dyDescent="0.25">
      <c r="A3" s="1"/>
      <c r="B3" s="473" t="s">
        <v>1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1"/>
      <c r="S3" s="10"/>
      <c r="T3" s="1"/>
      <c r="U3" s="10"/>
      <c r="V3" s="1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  <c r="T4" s="1"/>
      <c r="U4" s="10"/>
      <c r="V4" s="1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39" customHeight="1" x14ac:dyDescent="0.25">
      <c r="A5" s="5"/>
      <c r="B5" s="521" t="s">
        <v>266</v>
      </c>
      <c r="C5" s="500"/>
      <c r="D5" s="413" t="s">
        <v>4</v>
      </c>
      <c r="E5" s="413" t="s">
        <v>267</v>
      </c>
      <c r="F5" s="413" t="s">
        <v>268</v>
      </c>
      <c r="G5" s="413" t="s">
        <v>7</v>
      </c>
      <c r="H5" s="413" t="s">
        <v>8</v>
      </c>
      <c r="I5" s="413" t="s">
        <v>9</v>
      </c>
      <c r="J5" s="413" t="s">
        <v>10</v>
      </c>
      <c r="K5" s="413" t="s">
        <v>11</v>
      </c>
      <c r="L5" s="413" t="s">
        <v>12</v>
      </c>
      <c r="M5" s="413" t="s">
        <v>13</v>
      </c>
      <c r="N5" s="413" t="s">
        <v>14</v>
      </c>
      <c r="O5" s="413" t="s">
        <v>15</v>
      </c>
      <c r="P5" s="521" t="s">
        <v>16</v>
      </c>
      <c r="Q5" s="501"/>
      <c r="R5" s="5"/>
      <c r="S5" s="105"/>
      <c r="T5" s="15"/>
      <c r="U5" s="16"/>
      <c r="V5" s="16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5"/>
      <c r="AI5" s="5"/>
      <c r="AJ5" s="5"/>
    </row>
    <row r="6" spans="1:36" ht="15.75" customHeight="1" x14ac:dyDescent="0.25">
      <c r="A6" s="9"/>
      <c r="B6" s="359"/>
      <c r="C6" s="360"/>
      <c r="D6" s="414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2"/>
      <c r="R6" s="9"/>
      <c r="S6" s="105"/>
      <c r="T6" s="15"/>
      <c r="U6" s="16"/>
      <c r="V6" s="16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9"/>
      <c r="AH6" s="9"/>
      <c r="AI6" s="9"/>
      <c r="AJ6" s="9"/>
    </row>
    <row r="7" spans="1:36" ht="15.75" customHeight="1" x14ac:dyDescent="0.25">
      <c r="A7" s="9"/>
      <c r="B7" s="522" t="s">
        <v>4</v>
      </c>
      <c r="C7" s="496"/>
      <c r="D7" s="415">
        <f>SUM(D9:D30)</f>
        <v>4320756.1400000006</v>
      </c>
      <c r="E7" s="416">
        <f t="shared" ref="E7:P7" si="0">SUM(E9:E30)</f>
        <v>5220.3999999999996</v>
      </c>
      <c r="F7" s="416">
        <f t="shared" si="0"/>
        <v>24.43</v>
      </c>
      <c r="G7" s="416">
        <f t="shared" si="0"/>
        <v>2.36</v>
      </c>
      <c r="H7" s="416">
        <f t="shared" si="0"/>
        <v>268.5</v>
      </c>
      <c r="I7" s="416">
        <f t="shared" si="0"/>
        <v>553142.2300000001</v>
      </c>
      <c r="J7" s="416">
        <f t="shared" si="0"/>
        <v>1330850.74</v>
      </c>
      <c r="K7" s="416">
        <f t="shared" si="0"/>
        <v>489055.35000000009</v>
      </c>
      <c r="L7" s="416">
        <f t="shared" si="0"/>
        <v>275.56</v>
      </c>
      <c r="M7" s="416">
        <f t="shared" si="0"/>
        <v>505.1</v>
      </c>
      <c r="N7" s="416">
        <f t="shared" si="0"/>
        <v>1016.0699999999999</v>
      </c>
      <c r="O7" s="416">
        <f t="shared" si="0"/>
        <v>713956.02999999991</v>
      </c>
      <c r="P7" s="416">
        <f t="shared" si="0"/>
        <v>1226439.3700000001</v>
      </c>
      <c r="Q7" s="417"/>
      <c r="R7" s="9"/>
      <c r="S7" s="146"/>
      <c r="T7" s="9"/>
      <c r="U7" s="2"/>
      <c r="V7" s="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">
      <c r="A8" s="15"/>
      <c r="B8" s="418"/>
      <c r="C8" s="419"/>
      <c r="D8" s="419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1"/>
      <c r="R8" s="15"/>
      <c r="S8" s="19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9.5" customHeight="1" x14ac:dyDescent="0.2">
      <c r="A9" s="15"/>
      <c r="B9" s="418"/>
      <c r="C9" s="419" t="s">
        <v>269</v>
      </c>
      <c r="D9" s="422">
        <f t="shared" ref="D9:D27" si="1">SUM(E9:P9)</f>
        <v>79.73</v>
      </c>
      <c r="E9" s="423" t="s">
        <v>56</v>
      </c>
      <c r="F9" s="423" t="s">
        <v>56</v>
      </c>
      <c r="G9" s="423" t="s">
        <v>56</v>
      </c>
      <c r="H9" s="423" t="s">
        <v>56</v>
      </c>
      <c r="I9" s="423" t="s">
        <v>56</v>
      </c>
      <c r="J9" s="423" t="s">
        <v>56</v>
      </c>
      <c r="K9" s="423" t="s">
        <v>56</v>
      </c>
      <c r="L9" s="423">
        <v>13</v>
      </c>
      <c r="M9" s="423">
        <v>1.61</v>
      </c>
      <c r="N9" s="423">
        <v>12.16</v>
      </c>
      <c r="O9" s="423" t="s">
        <v>56</v>
      </c>
      <c r="P9" s="423">
        <v>52.96</v>
      </c>
      <c r="Q9" s="421"/>
      <c r="R9" s="15"/>
      <c r="S9" s="136"/>
      <c r="T9" s="105"/>
      <c r="U9" s="136"/>
      <c r="V9" s="136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5"/>
      <c r="AH9" s="55"/>
      <c r="AI9" s="15"/>
      <c r="AJ9" s="15"/>
    </row>
    <row r="10" spans="1:36" ht="19.5" customHeight="1" x14ac:dyDescent="0.2">
      <c r="A10" s="15"/>
      <c r="B10" s="418"/>
      <c r="C10" s="419" t="s">
        <v>135</v>
      </c>
      <c r="D10" s="422">
        <f t="shared" si="1"/>
        <v>0</v>
      </c>
      <c r="E10" s="423" t="s">
        <v>56</v>
      </c>
      <c r="F10" s="423" t="s">
        <v>56</v>
      </c>
      <c r="G10" s="423" t="s">
        <v>56</v>
      </c>
      <c r="H10" s="423" t="s">
        <v>56</v>
      </c>
      <c r="I10" s="423" t="s">
        <v>56</v>
      </c>
      <c r="J10" s="423" t="s">
        <v>56</v>
      </c>
      <c r="K10" s="423" t="s">
        <v>56</v>
      </c>
      <c r="L10" s="423" t="s">
        <v>56</v>
      </c>
      <c r="M10" s="423" t="s">
        <v>56</v>
      </c>
      <c r="N10" s="423" t="s">
        <v>56</v>
      </c>
      <c r="O10" s="423" t="s">
        <v>56</v>
      </c>
      <c r="P10" s="423" t="s">
        <v>56</v>
      </c>
      <c r="Q10" s="421"/>
      <c r="R10" s="15"/>
      <c r="S10" s="136"/>
      <c r="T10" s="15"/>
      <c r="U10" s="16"/>
      <c r="V10" s="16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55"/>
      <c r="AI10" s="15"/>
      <c r="AJ10" s="15"/>
    </row>
    <row r="11" spans="1:36" ht="19.5" customHeight="1" x14ac:dyDescent="0.2">
      <c r="A11" s="15"/>
      <c r="B11" s="418"/>
      <c r="C11" s="419" t="s">
        <v>134</v>
      </c>
      <c r="D11" s="422">
        <f t="shared" si="1"/>
        <v>183039.94999999998</v>
      </c>
      <c r="E11" s="423">
        <v>475.53</v>
      </c>
      <c r="F11" s="423" t="s">
        <v>56</v>
      </c>
      <c r="G11" s="423" t="s">
        <v>56</v>
      </c>
      <c r="H11" s="423">
        <v>107.43</v>
      </c>
      <c r="I11" s="423">
        <v>153.61000000000001</v>
      </c>
      <c r="J11" s="423">
        <v>58086.09</v>
      </c>
      <c r="K11" s="423">
        <v>40834.400000000001</v>
      </c>
      <c r="L11" s="423" t="s">
        <v>56</v>
      </c>
      <c r="M11" s="423">
        <v>133.80000000000001</v>
      </c>
      <c r="N11" s="423">
        <v>410.64</v>
      </c>
      <c r="O11" s="423">
        <v>34558.300000000003</v>
      </c>
      <c r="P11" s="423">
        <v>48280.15</v>
      </c>
      <c r="Q11" s="421"/>
      <c r="R11" s="15"/>
      <c r="S11" s="105"/>
      <c r="T11" s="15"/>
      <c r="U11" s="16"/>
      <c r="V11" s="16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29"/>
      <c r="AI11" s="15"/>
      <c r="AJ11" s="15"/>
    </row>
    <row r="12" spans="1:36" ht="19.5" customHeight="1" x14ac:dyDescent="0.2">
      <c r="A12" s="15"/>
      <c r="B12" s="418"/>
      <c r="C12" s="419" t="s">
        <v>141</v>
      </c>
      <c r="D12" s="422">
        <f t="shared" si="1"/>
        <v>1303771.24</v>
      </c>
      <c r="E12" s="423">
        <v>4744.87</v>
      </c>
      <c r="F12" s="423" t="s">
        <v>56</v>
      </c>
      <c r="G12" s="423" t="s">
        <v>56</v>
      </c>
      <c r="H12" s="423" t="s">
        <v>56</v>
      </c>
      <c r="I12" s="423">
        <v>141131.59</v>
      </c>
      <c r="J12" s="423">
        <v>333088.53999999998</v>
      </c>
      <c r="K12" s="423">
        <v>207617.23</v>
      </c>
      <c r="L12" s="423">
        <v>262.56</v>
      </c>
      <c r="M12" s="423" t="s">
        <v>56</v>
      </c>
      <c r="N12" s="423" t="s">
        <v>56</v>
      </c>
      <c r="O12" s="423">
        <v>225759.39</v>
      </c>
      <c r="P12" s="423">
        <v>391167.06</v>
      </c>
      <c r="Q12" s="421"/>
      <c r="R12" s="15"/>
      <c r="S12" s="105"/>
      <c r="T12" s="15"/>
      <c r="U12" s="16"/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29"/>
      <c r="AI12" s="15"/>
      <c r="AJ12" s="15"/>
    </row>
    <row r="13" spans="1:36" ht="19.5" customHeight="1" x14ac:dyDescent="0.2">
      <c r="A13" s="15"/>
      <c r="B13" s="418"/>
      <c r="C13" s="419" t="s">
        <v>143</v>
      </c>
      <c r="D13" s="422">
        <f t="shared" si="1"/>
        <v>516273.22</v>
      </c>
      <c r="E13" s="423" t="s">
        <v>56</v>
      </c>
      <c r="F13" s="423" t="s">
        <v>56</v>
      </c>
      <c r="G13" s="423" t="s">
        <v>56</v>
      </c>
      <c r="H13" s="423" t="s">
        <v>56</v>
      </c>
      <c r="I13" s="423">
        <v>83098.58</v>
      </c>
      <c r="J13" s="423">
        <v>150289.71</v>
      </c>
      <c r="K13" s="423">
        <v>47744.28</v>
      </c>
      <c r="L13" s="423" t="s">
        <v>56</v>
      </c>
      <c r="M13" s="423" t="s">
        <v>56</v>
      </c>
      <c r="N13" s="423" t="s">
        <v>56</v>
      </c>
      <c r="O13" s="423">
        <v>57217.19</v>
      </c>
      <c r="P13" s="423">
        <v>177923.46</v>
      </c>
      <c r="Q13" s="421"/>
      <c r="R13" s="15"/>
      <c r="S13" s="105"/>
      <c r="T13" s="15"/>
      <c r="U13" s="16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9"/>
      <c r="AI13" s="15"/>
      <c r="AJ13" s="15"/>
    </row>
    <row r="14" spans="1:36" ht="19.5" customHeight="1" x14ac:dyDescent="0.2">
      <c r="A14" s="15"/>
      <c r="B14" s="418"/>
      <c r="C14" s="419" t="s">
        <v>144</v>
      </c>
      <c r="D14" s="422">
        <f t="shared" si="1"/>
        <v>937929.55</v>
      </c>
      <c r="E14" s="423">
        <v>0</v>
      </c>
      <c r="F14" s="423">
        <v>24.43</v>
      </c>
      <c r="G14" s="423">
        <v>2.36</v>
      </c>
      <c r="H14" s="423">
        <v>154.36000000000001</v>
      </c>
      <c r="I14" s="423">
        <v>155191.56</v>
      </c>
      <c r="J14" s="423">
        <v>272200.94</v>
      </c>
      <c r="K14" s="423">
        <v>68111.12</v>
      </c>
      <c r="L14" s="423" t="s">
        <v>56</v>
      </c>
      <c r="M14" s="423">
        <v>328.43</v>
      </c>
      <c r="N14" s="423">
        <v>593.27</v>
      </c>
      <c r="O14" s="423">
        <v>106951.54</v>
      </c>
      <c r="P14" s="423">
        <v>334371.53999999998</v>
      </c>
      <c r="Q14" s="421"/>
      <c r="R14" s="15"/>
      <c r="S14" s="105"/>
      <c r="T14" s="15"/>
      <c r="U14" s="16"/>
      <c r="V14" s="1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29"/>
      <c r="AI14" s="15"/>
      <c r="AJ14" s="15"/>
    </row>
    <row r="15" spans="1:36" ht="19.5" customHeight="1" x14ac:dyDescent="0.2">
      <c r="A15" s="15"/>
      <c r="B15" s="418"/>
      <c r="C15" s="419" t="s">
        <v>145</v>
      </c>
      <c r="D15" s="422">
        <f t="shared" si="1"/>
        <v>33706.080000000002</v>
      </c>
      <c r="E15" s="423" t="s">
        <v>56</v>
      </c>
      <c r="F15" s="423" t="s">
        <v>56</v>
      </c>
      <c r="G15" s="423" t="s">
        <v>56</v>
      </c>
      <c r="H15" s="423" t="s">
        <v>56</v>
      </c>
      <c r="I15" s="423">
        <v>2241.31</v>
      </c>
      <c r="J15" s="423">
        <v>4459.67</v>
      </c>
      <c r="K15" s="423" t="s">
        <v>56</v>
      </c>
      <c r="L15" s="423" t="s">
        <v>56</v>
      </c>
      <c r="M15" s="423" t="s">
        <v>56</v>
      </c>
      <c r="N15" s="423" t="s">
        <v>56</v>
      </c>
      <c r="O15" s="423">
        <v>3852.67</v>
      </c>
      <c r="P15" s="423">
        <v>23152.43</v>
      </c>
      <c r="Q15" s="421"/>
      <c r="R15" s="15"/>
      <c r="S15" s="105"/>
      <c r="T15" s="15"/>
      <c r="U15" s="16"/>
      <c r="V15" s="16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29"/>
      <c r="AI15" s="15"/>
      <c r="AJ15" s="15"/>
    </row>
    <row r="16" spans="1:36" ht="19.5" customHeight="1" x14ac:dyDescent="0.2">
      <c r="A16" s="15"/>
      <c r="B16" s="418"/>
      <c r="C16" s="419" t="s">
        <v>148</v>
      </c>
      <c r="D16" s="422">
        <f t="shared" si="1"/>
        <v>0</v>
      </c>
      <c r="E16" s="423" t="s">
        <v>56</v>
      </c>
      <c r="F16" s="423" t="s">
        <v>56</v>
      </c>
      <c r="G16" s="423" t="s">
        <v>56</v>
      </c>
      <c r="H16" s="423" t="s">
        <v>56</v>
      </c>
      <c r="I16" s="423" t="s">
        <v>56</v>
      </c>
      <c r="J16" s="423" t="s">
        <v>56</v>
      </c>
      <c r="K16" s="423" t="s">
        <v>56</v>
      </c>
      <c r="L16" s="423" t="s">
        <v>56</v>
      </c>
      <c r="M16" s="423" t="s">
        <v>56</v>
      </c>
      <c r="N16" s="423" t="s">
        <v>56</v>
      </c>
      <c r="O16" s="423" t="s">
        <v>56</v>
      </c>
      <c r="P16" s="423" t="s">
        <v>56</v>
      </c>
      <c r="Q16" s="421"/>
      <c r="R16" s="15"/>
      <c r="S16" s="105"/>
      <c r="T16" s="15"/>
      <c r="U16" s="16"/>
      <c r="V16" s="16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29"/>
      <c r="AI16" s="15"/>
      <c r="AJ16" s="15"/>
    </row>
    <row r="17" spans="1:39" ht="19.5" customHeight="1" x14ac:dyDescent="0.2">
      <c r="A17" s="15"/>
      <c r="B17" s="418"/>
      <c r="C17" s="419" t="s">
        <v>270</v>
      </c>
      <c r="D17" s="422">
        <f t="shared" si="1"/>
        <v>156092</v>
      </c>
      <c r="E17" s="423" t="s">
        <v>56</v>
      </c>
      <c r="F17" s="423" t="s">
        <v>56</v>
      </c>
      <c r="G17" s="423" t="s">
        <v>56</v>
      </c>
      <c r="H17" s="423" t="s">
        <v>56</v>
      </c>
      <c r="I17" s="423">
        <v>16706.32</v>
      </c>
      <c r="J17" s="423">
        <v>41932.43</v>
      </c>
      <c r="K17" s="423">
        <v>7795.65</v>
      </c>
      <c r="L17" s="423" t="s">
        <v>56</v>
      </c>
      <c r="M17" s="423" t="s">
        <v>56</v>
      </c>
      <c r="N17" s="423" t="s">
        <v>56</v>
      </c>
      <c r="O17" s="423">
        <v>28938.18</v>
      </c>
      <c r="P17" s="423">
        <v>60719.42</v>
      </c>
      <c r="Q17" s="421"/>
      <c r="R17" s="15"/>
      <c r="S17" s="10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9"/>
      <c r="AI17" s="15"/>
      <c r="AJ17" s="15"/>
    </row>
    <row r="18" spans="1:39" ht="19.5" customHeight="1" x14ac:dyDescent="0.2">
      <c r="A18" s="15"/>
      <c r="B18" s="418"/>
      <c r="C18" s="419" t="s">
        <v>150</v>
      </c>
      <c r="D18" s="422">
        <f t="shared" si="1"/>
        <v>195167.62</v>
      </c>
      <c r="E18" s="423" t="s">
        <v>56</v>
      </c>
      <c r="F18" s="423" t="s">
        <v>56</v>
      </c>
      <c r="G18" s="423" t="s">
        <v>56</v>
      </c>
      <c r="H18" s="423" t="s">
        <v>56</v>
      </c>
      <c r="I18" s="423">
        <v>15285.46</v>
      </c>
      <c r="J18" s="423">
        <v>83491.289999999994</v>
      </c>
      <c r="K18" s="423">
        <v>27151.3</v>
      </c>
      <c r="L18" s="423" t="s">
        <v>56</v>
      </c>
      <c r="M18" s="423" t="s">
        <v>56</v>
      </c>
      <c r="N18" s="423" t="s">
        <v>56</v>
      </c>
      <c r="O18" s="423">
        <v>31175.98</v>
      </c>
      <c r="P18" s="423">
        <v>38063.589999999997</v>
      </c>
      <c r="Q18" s="421"/>
      <c r="R18" s="15"/>
      <c r="S18" s="105"/>
      <c r="T18" s="15"/>
      <c r="U18" s="16"/>
      <c r="V18" s="1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29"/>
      <c r="AI18" s="15"/>
      <c r="AJ18" s="15"/>
    </row>
    <row r="19" spans="1:39" ht="19.5" customHeight="1" x14ac:dyDescent="0.2">
      <c r="A19" s="15"/>
      <c r="B19" s="418"/>
      <c r="C19" s="419" t="s">
        <v>271</v>
      </c>
      <c r="D19" s="422">
        <f t="shared" si="1"/>
        <v>0</v>
      </c>
      <c r="E19" s="423" t="s">
        <v>56</v>
      </c>
      <c r="F19" s="423" t="s">
        <v>56</v>
      </c>
      <c r="G19" s="423" t="s">
        <v>56</v>
      </c>
      <c r="H19" s="423" t="s">
        <v>56</v>
      </c>
      <c r="I19" s="423" t="s">
        <v>56</v>
      </c>
      <c r="J19" s="423" t="s">
        <v>56</v>
      </c>
      <c r="K19" s="423" t="s">
        <v>56</v>
      </c>
      <c r="L19" s="423" t="s">
        <v>56</v>
      </c>
      <c r="M19" s="423" t="s">
        <v>56</v>
      </c>
      <c r="N19" s="423" t="s">
        <v>56</v>
      </c>
      <c r="O19" s="423" t="s">
        <v>56</v>
      </c>
      <c r="P19" s="423" t="s">
        <v>56</v>
      </c>
      <c r="Q19" s="421"/>
      <c r="R19" s="15"/>
      <c r="S19" s="105"/>
      <c r="T19" s="15"/>
      <c r="U19" s="16"/>
      <c r="V19" s="1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29"/>
      <c r="AI19" s="15"/>
      <c r="AJ19" s="15"/>
    </row>
    <row r="20" spans="1:39" ht="19.5" customHeight="1" x14ac:dyDescent="0.2">
      <c r="A20" s="15"/>
      <c r="B20" s="418"/>
      <c r="C20" s="419" t="s">
        <v>272</v>
      </c>
      <c r="D20" s="422">
        <f t="shared" si="1"/>
        <v>136664.15</v>
      </c>
      <c r="E20" s="423" t="s">
        <v>56</v>
      </c>
      <c r="F20" s="423" t="s">
        <v>56</v>
      </c>
      <c r="G20" s="423" t="s">
        <v>56</v>
      </c>
      <c r="H20" s="423" t="s">
        <v>56</v>
      </c>
      <c r="I20" s="423">
        <v>18927.189999999999</v>
      </c>
      <c r="J20" s="423">
        <v>47047.35</v>
      </c>
      <c r="K20" s="423">
        <v>20886.14</v>
      </c>
      <c r="L20" s="423" t="s">
        <v>56</v>
      </c>
      <c r="M20" s="423" t="s">
        <v>56</v>
      </c>
      <c r="N20" s="423" t="s">
        <v>56</v>
      </c>
      <c r="O20" s="423">
        <v>18601.759999999998</v>
      </c>
      <c r="P20" s="423">
        <v>31201.71</v>
      </c>
      <c r="Q20" s="421"/>
      <c r="R20" s="15"/>
      <c r="S20" s="105"/>
      <c r="T20" s="15"/>
      <c r="U20" s="16"/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9"/>
      <c r="AI20" s="15"/>
      <c r="AJ20" s="15"/>
    </row>
    <row r="21" spans="1:39" ht="19.5" customHeight="1" x14ac:dyDescent="0.2">
      <c r="A21" s="15"/>
      <c r="B21" s="418"/>
      <c r="C21" s="419" t="s">
        <v>152</v>
      </c>
      <c r="D21" s="422">
        <f t="shared" si="1"/>
        <v>171420.84</v>
      </c>
      <c r="E21" s="423" t="s">
        <v>56</v>
      </c>
      <c r="F21" s="423" t="s">
        <v>56</v>
      </c>
      <c r="G21" s="423" t="s">
        <v>56</v>
      </c>
      <c r="H21" s="423" t="s">
        <v>56</v>
      </c>
      <c r="I21" s="423">
        <v>8815.9500000000007</v>
      </c>
      <c r="J21" s="423">
        <v>76857.53</v>
      </c>
      <c r="K21" s="423">
        <v>27010.46</v>
      </c>
      <c r="L21" s="423" t="s">
        <v>56</v>
      </c>
      <c r="M21" s="423" t="s">
        <v>56</v>
      </c>
      <c r="N21" s="423" t="s">
        <v>56</v>
      </c>
      <c r="O21" s="423">
        <v>30020.799999999999</v>
      </c>
      <c r="P21" s="423">
        <v>28716.1</v>
      </c>
      <c r="Q21" s="421"/>
      <c r="R21" s="15"/>
      <c r="S21" s="105"/>
      <c r="T21" s="15"/>
      <c r="U21" s="16"/>
      <c r="V21" s="1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29"/>
      <c r="AI21" s="15"/>
      <c r="AJ21" s="15"/>
    </row>
    <row r="22" spans="1:39" ht="19.5" customHeight="1" x14ac:dyDescent="0.2">
      <c r="A22" s="15"/>
      <c r="B22" s="418"/>
      <c r="C22" s="419" t="s">
        <v>154</v>
      </c>
      <c r="D22" s="422">
        <f t="shared" si="1"/>
        <v>416980.85000000009</v>
      </c>
      <c r="E22" s="423" t="s">
        <v>56</v>
      </c>
      <c r="F22" s="423" t="s">
        <v>56</v>
      </c>
      <c r="G22" s="423" t="s">
        <v>56</v>
      </c>
      <c r="H22" s="423" t="s">
        <v>56</v>
      </c>
      <c r="I22" s="423">
        <v>72198.710000000006</v>
      </c>
      <c r="J22" s="423">
        <v>189643.39</v>
      </c>
      <c r="K22" s="423">
        <v>37403.01</v>
      </c>
      <c r="L22" s="423" t="s">
        <v>56</v>
      </c>
      <c r="M22" s="423" t="s">
        <v>56</v>
      </c>
      <c r="N22" s="423" t="s">
        <v>56</v>
      </c>
      <c r="O22" s="423">
        <v>53742.33</v>
      </c>
      <c r="P22" s="423">
        <v>63993.41</v>
      </c>
      <c r="Q22" s="421"/>
      <c r="R22" s="15"/>
      <c r="S22" s="105"/>
      <c r="T22" s="15"/>
      <c r="U22" s="16"/>
      <c r="V22" s="16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29"/>
      <c r="AI22" s="15"/>
      <c r="AJ22" s="15"/>
    </row>
    <row r="23" spans="1:39" ht="19.5" customHeight="1" x14ac:dyDescent="0.2">
      <c r="A23" s="15"/>
      <c r="B23" s="418"/>
      <c r="C23" s="419" t="s">
        <v>157</v>
      </c>
      <c r="D23" s="422">
        <f t="shared" si="1"/>
        <v>164279.59</v>
      </c>
      <c r="E23" s="423" t="s">
        <v>56</v>
      </c>
      <c r="F23" s="423" t="s">
        <v>56</v>
      </c>
      <c r="G23" s="423" t="s">
        <v>56</v>
      </c>
      <c r="H23" s="423" t="s">
        <v>56</v>
      </c>
      <c r="I23" s="423">
        <v>35425.89</v>
      </c>
      <c r="J23" s="423">
        <v>48262.34</v>
      </c>
      <c r="K23" s="423">
        <v>4415.83</v>
      </c>
      <c r="L23" s="423" t="s">
        <v>56</v>
      </c>
      <c r="M23" s="423" t="s">
        <v>56</v>
      </c>
      <c r="N23" s="423" t="s">
        <v>56</v>
      </c>
      <c r="O23" s="423">
        <v>59254.35</v>
      </c>
      <c r="P23" s="423">
        <v>16921.18</v>
      </c>
      <c r="Q23" s="421"/>
      <c r="R23" s="15"/>
      <c r="S23" s="10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29"/>
      <c r="AI23" s="15"/>
      <c r="AJ23" s="15"/>
    </row>
    <row r="24" spans="1:39" ht="19.5" customHeight="1" x14ac:dyDescent="0.2">
      <c r="A24" s="15"/>
      <c r="B24" s="418"/>
      <c r="C24" s="419" t="s">
        <v>158</v>
      </c>
      <c r="D24" s="422">
        <f t="shared" si="1"/>
        <v>105351.31999999999</v>
      </c>
      <c r="E24" s="423" t="s">
        <v>56</v>
      </c>
      <c r="F24" s="423" t="s">
        <v>56</v>
      </c>
      <c r="G24" s="423" t="s">
        <v>56</v>
      </c>
      <c r="H24" s="423">
        <v>6.71</v>
      </c>
      <c r="I24" s="423">
        <v>3966.06</v>
      </c>
      <c r="J24" s="423">
        <v>25491.46</v>
      </c>
      <c r="K24" s="423">
        <v>85.93</v>
      </c>
      <c r="L24" s="423" t="s">
        <v>56</v>
      </c>
      <c r="M24" s="423">
        <v>41.26</v>
      </c>
      <c r="N24" s="423">
        <v>0</v>
      </c>
      <c r="O24" s="423">
        <v>63883.54</v>
      </c>
      <c r="P24" s="423">
        <v>11876.36</v>
      </c>
      <c r="Q24" s="421"/>
      <c r="R24" s="15"/>
      <c r="S24" s="105"/>
      <c r="T24" s="15"/>
      <c r="U24" s="16"/>
      <c r="V24" s="16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29"/>
      <c r="AI24" s="15"/>
      <c r="AJ24" s="15"/>
    </row>
    <row r="25" spans="1:39" ht="19.5" customHeight="1" x14ac:dyDescent="0.2">
      <c r="A25" s="15"/>
      <c r="B25" s="418"/>
      <c r="C25" s="419" t="s">
        <v>163</v>
      </c>
      <c r="D25" s="422">
        <f t="shared" si="1"/>
        <v>0</v>
      </c>
      <c r="E25" s="423" t="s">
        <v>56</v>
      </c>
      <c r="F25" s="423" t="s">
        <v>56</v>
      </c>
      <c r="G25" s="423" t="s">
        <v>56</v>
      </c>
      <c r="H25" s="423" t="s">
        <v>56</v>
      </c>
      <c r="I25" s="423" t="s">
        <v>56</v>
      </c>
      <c r="J25" s="423" t="s">
        <v>56</v>
      </c>
      <c r="K25" s="423" t="s">
        <v>56</v>
      </c>
      <c r="L25" s="423" t="s">
        <v>56</v>
      </c>
      <c r="M25" s="423" t="s">
        <v>56</v>
      </c>
      <c r="N25" s="423" t="s">
        <v>56</v>
      </c>
      <c r="O25" s="423" t="s">
        <v>56</v>
      </c>
      <c r="P25" s="423" t="s">
        <v>56</v>
      </c>
      <c r="Q25" s="421"/>
      <c r="R25" s="15"/>
      <c r="S25" s="10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29"/>
      <c r="AI25" s="15"/>
      <c r="AJ25" s="15"/>
    </row>
    <row r="26" spans="1:39" ht="19.5" customHeight="1" x14ac:dyDescent="0.2">
      <c r="A26" s="15"/>
      <c r="B26" s="418"/>
      <c r="C26" s="419" t="s">
        <v>164</v>
      </c>
      <c r="D26" s="422">
        <f t="shared" si="1"/>
        <v>0</v>
      </c>
      <c r="E26" s="423" t="s">
        <v>56</v>
      </c>
      <c r="F26" s="423" t="s">
        <v>56</v>
      </c>
      <c r="G26" s="423" t="s">
        <v>56</v>
      </c>
      <c r="H26" s="423" t="s">
        <v>56</v>
      </c>
      <c r="I26" s="423" t="s">
        <v>56</v>
      </c>
      <c r="J26" s="423" t="s">
        <v>56</v>
      </c>
      <c r="K26" s="423" t="s">
        <v>56</v>
      </c>
      <c r="L26" s="423" t="s">
        <v>56</v>
      </c>
      <c r="M26" s="423" t="s">
        <v>56</v>
      </c>
      <c r="N26" s="423" t="s">
        <v>56</v>
      </c>
      <c r="O26" s="423" t="s">
        <v>56</v>
      </c>
      <c r="P26" s="423" t="s">
        <v>56</v>
      </c>
      <c r="Q26" s="421"/>
      <c r="R26" s="15"/>
      <c r="S26" s="10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29"/>
      <c r="AI26" s="15"/>
      <c r="AJ26" s="15"/>
    </row>
    <row r="27" spans="1:39" ht="19.5" customHeight="1" x14ac:dyDescent="0.2">
      <c r="A27" s="15"/>
      <c r="B27" s="418"/>
      <c r="C27" s="419" t="s">
        <v>165</v>
      </c>
      <c r="D27" s="422">
        <f t="shared" si="1"/>
        <v>0</v>
      </c>
      <c r="E27" s="423" t="s">
        <v>56</v>
      </c>
      <c r="F27" s="423" t="s">
        <v>56</v>
      </c>
      <c r="G27" s="423" t="s">
        <v>56</v>
      </c>
      <c r="H27" s="423" t="s">
        <v>56</v>
      </c>
      <c r="I27" s="423" t="s">
        <v>56</v>
      </c>
      <c r="J27" s="423" t="s">
        <v>56</v>
      </c>
      <c r="K27" s="423" t="s">
        <v>56</v>
      </c>
      <c r="L27" s="423" t="s">
        <v>56</v>
      </c>
      <c r="M27" s="423" t="s">
        <v>56</v>
      </c>
      <c r="N27" s="423" t="s">
        <v>56</v>
      </c>
      <c r="O27" s="423" t="s">
        <v>56</v>
      </c>
      <c r="P27" s="423" t="s">
        <v>56</v>
      </c>
      <c r="Q27" s="421"/>
      <c r="R27" s="15"/>
      <c r="S27" s="105"/>
      <c r="T27" s="15"/>
      <c r="U27" s="16"/>
      <c r="V27" s="16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29"/>
      <c r="AI27" s="15"/>
      <c r="AJ27" s="15"/>
    </row>
    <row r="28" spans="1:39" ht="19.5" customHeight="1" x14ac:dyDescent="0.2">
      <c r="A28" s="15"/>
      <c r="B28" s="418"/>
      <c r="C28" s="419" t="s">
        <v>167</v>
      </c>
      <c r="D28" s="422">
        <f t="shared" ref="D28:D30" si="2">SUM(E28:P28)</f>
        <v>0</v>
      </c>
      <c r="E28" s="423" t="s">
        <v>56</v>
      </c>
      <c r="F28" s="423" t="s">
        <v>56</v>
      </c>
      <c r="G28" s="423" t="s">
        <v>56</v>
      </c>
      <c r="H28" s="423" t="s">
        <v>56</v>
      </c>
      <c r="I28" s="423" t="s">
        <v>56</v>
      </c>
      <c r="J28" s="423" t="s">
        <v>56</v>
      </c>
      <c r="K28" s="423" t="s">
        <v>56</v>
      </c>
      <c r="L28" s="423" t="s">
        <v>56</v>
      </c>
      <c r="M28" s="423" t="s">
        <v>56</v>
      </c>
      <c r="N28" s="423" t="s">
        <v>56</v>
      </c>
      <c r="O28" s="423" t="s">
        <v>56</v>
      </c>
      <c r="P28" s="423" t="s">
        <v>56</v>
      </c>
      <c r="Q28" s="421"/>
      <c r="R28" s="15"/>
      <c r="S28" s="105"/>
      <c r="T28" s="15"/>
      <c r="U28" s="16"/>
      <c r="V28" s="16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9"/>
      <c r="AI28" s="15"/>
      <c r="AJ28" s="15"/>
      <c r="AK28" s="15"/>
      <c r="AL28" s="15"/>
      <c r="AM28" s="15"/>
    </row>
    <row r="29" spans="1:39" ht="19.5" customHeight="1" x14ac:dyDescent="0.2">
      <c r="A29" s="15"/>
      <c r="B29" s="418"/>
      <c r="C29" s="419" t="s">
        <v>166</v>
      </c>
      <c r="D29" s="422">
        <f t="shared" si="2"/>
        <v>0</v>
      </c>
      <c r="E29" s="423" t="s">
        <v>56</v>
      </c>
      <c r="F29" s="423" t="s">
        <v>56</v>
      </c>
      <c r="G29" s="423" t="s">
        <v>56</v>
      </c>
      <c r="H29" s="423" t="s">
        <v>56</v>
      </c>
      <c r="I29" s="423" t="s">
        <v>56</v>
      </c>
      <c r="J29" s="423" t="s">
        <v>56</v>
      </c>
      <c r="K29" s="423" t="s">
        <v>56</v>
      </c>
      <c r="L29" s="423" t="s">
        <v>56</v>
      </c>
      <c r="M29" s="423" t="s">
        <v>56</v>
      </c>
      <c r="N29" s="423" t="s">
        <v>56</v>
      </c>
      <c r="O29" s="423" t="s">
        <v>56</v>
      </c>
      <c r="P29" s="423" t="s">
        <v>56</v>
      </c>
      <c r="Q29" s="421"/>
      <c r="R29" s="15"/>
      <c r="S29" s="105"/>
      <c r="T29" s="15"/>
      <c r="U29" s="16"/>
      <c r="V29" s="16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29"/>
      <c r="AI29" s="15"/>
      <c r="AJ29" s="15"/>
      <c r="AK29" s="15"/>
      <c r="AL29" s="15"/>
      <c r="AM29" s="15"/>
    </row>
    <row r="30" spans="1:39" ht="19.5" customHeight="1" x14ac:dyDescent="0.2">
      <c r="A30" s="15"/>
      <c r="B30" s="418"/>
      <c r="C30" s="419" t="s">
        <v>170</v>
      </c>
      <c r="D30" s="422">
        <f t="shared" si="2"/>
        <v>0</v>
      </c>
      <c r="E30" s="423" t="s">
        <v>56</v>
      </c>
      <c r="F30" s="423" t="s">
        <v>56</v>
      </c>
      <c r="G30" s="423" t="s">
        <v>56</v>
      </c>
      <c r="H30" s="423" t="s">
        <v>56</v>
      </c>
      <c r="I30" s="423" t="s">
        <v>56</v>
      </c>
      <c r="J30" s="423" t="s">
        <v>56</v>
      </c>
      <c r="K30" s="423" t="s">
        <v>56</v>
      </c>
      <c r="L30" s="423" t="s">
        <v>56</v>
      </c>
      <c r="M30" s="423" t="s">
        <v>56</v>
      </c>
      <c r="N30" s="423" t="s">
        <v>56</v>
      </c>
      <c r="O30" s="423" t="s">
        <v>56</v>
      </c>
      <c r="P30" s="423" t="s">
        <v>56</v>
      </c>
      <c r="Q30" s="421"/>
      <c r="R30" s="15"/>
      <c r="S30" s="136"/>
      <c r="T30" s="15"/>
      <c r="U30" s="16"/>
      <c r="V30" s="16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29"/>
      <c r="AI30" s="15"/>
      <c r="AJ30" s="15"/>
      <c r="AK30" s="15"/>
      <c r="AL30" s="15"/>
      <c r="AM30" s="15"/>
    </row>
    <row r="31" spans="1:39" ht="15.75" customHeight="1" x14ac:dyDescent="0.2">
      <c r="A31" s="15"/>
      <c r="B31" s="424"/>
      <c r="C31" s="425"/>
      <c r="D31" s="425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7"/>
      <c r="R31" s="15"/>
      <c r="S31" s="136"/>
      <c r="T31" s="15"/>
      <c r="U31" s="16"/>
      <c r="V31" s="16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s="309" customFormat="1" ht="11.25" customHeight="1" x14ac:dyDescent="0.2">
      <c r="A32" s="36"/>
      <c r="B32" s="321" t="s">
        <v>273</v>
      </c>
      <c r="C32" s="322"/>
      <c r="D32" s="322"/>
      <c r="E32" s="322"/>
      <c r="F32" s="322"/>
      <c r="G32" s="322"/>
      <c r="H32" s="322"/>
      <c r="I32" s="322"/>
      <c r="J32" s="36"/>
      <c r="K32" s="36"/>
      <c r="L32" s="36"/>
      <c r="M32" s="36"/>
      <c r="N32" s="36"/>
      <c r="O32" s="36"/>
      <c r="P32" s="36"/>
      <c r="Q32" s="36"/>
      <c r="R32" s="36"/>
      <c r="S32" s="109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36"/>
    </row>
    <row r="33" spans="1:39" s="309" customFormat="1" ht="11.25" customHeight="1" x14ac:dyDescent="0.2">
      <c r="A33" s="36"/>
      <c r="B33" s="36" t="s">
        <v>274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36"/>
    </row>
    <row r="34" spans="1:39" s="309" customFormat="1" ht="11.25" customHeight="1" x14ac:dyDescent="0.2">
      <c r="A34" s="36"/>
      <c r="B34" s="36" t="s">
        <v>33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AE34" s="87"/>
      <c r="AF34" s="87"/>
      <c r="AG34" s="109"/>
      <c r="AH34" s="87"/>
      <c r="AI34" s="87"/>
      <c r="AJ34" s="87"/>
      <c r="AK34" s="87"/>
      <c r="AL34" s="87"/>
      <c r="AM34" s="36"/>
    </row>
    <row r="35" spans="1:39" ht="15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E35" s="41"/>
      <c r="AF35" s="41"/>
      <c r="AG35" s="92"/>
      <c r="AH35" s="41"/>
      <c r="AI35" s="41"/>
      <c r="AJ35" s="41"/>
      <c r="AK35" s="41"/>
      <c r="AL35" s="41"/>
      <c r="AM35" s="33"/>
    </row>
    <row r="36" spans="1:39" ht="15.7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AE36" s="30"/>
      <c r="AF36" s="41"/>
      <c r="AG36" s="92"/>
      <c r="AH36" s="41"/>
      <c r="AI36" s="41"/>
      <c r="AJ36" s="41"/>
      <c r="AK36" s="41"/>
      <c r="AL36" s="41"/>
      <c r="AM36" s="33"/>
    </row>
    <row r="37" spans="1:39" ht="15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AE37" s="41"/>
      <c r="AF37" s="41"/>
      <c r="AG37" s="92"/>
      <c r="AH37" s="41"/>
      <c r="AI37" s="41"/>
      <c r="AJ37" s="41"/>
      <c r="AK37" s="41"/>
      <c r="AL37" s="41"/>
      <c r="AM37" s="33"/>
    </row>
    <row r="38" spans="1:39" ht="15.7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0"/>
      <c r="T38" s="41"/>
      <c r="U38" s="30"/>
      <c r="V38" s="30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92"/>
      <c r="AH38" s="41"/>
      <c r="AI38" s="41"/>
      <c r="AJ38" s="41"/>
      <c r="AK38" s="41"/>
      <c r="AL38" s="41"/>
      <c r="AM38" s="33"/>
    </row>
    <row r="39" spans="1:39" ht="15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0"/>
      <c r="T39" s="41"/>
      <c r="U39" s="30"/>
      <c r="V39" s="30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92"/>
      <c r="AH39" s="41"/>
      <c r="AI39" s="41"/>
      <c r="AJ39" s="41"/>
      <c r="AK39" s="41"/>
      <c r="AL39" s="41"/>
      <c r="AM39" s="33"/>
    </row>
    <row r="40" spans="1:39" ht="15.7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0"/>
      <c r="T40" s="41"/>
      <c r="U40" s="30"/>
      <c r="V40" s="30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92"/>
      <c r="AH40" s="41"/>
      <c r="AI40" s="41"/>
      <c r="AJ40" s="41"/>
      <c r="AK40" s="41"/>
      <c r="AL40" s="41"/>
      <c r="AM40" s="33"/>
    </row>
    <row r="41" spans="1:39" ht="15.75" customHeight="1" x14ac:dyDescent="0.2">
      <c r="A41" s="33"/>
      <c r="B41" s="33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33"/>
      <c r="P41" s="33"/>
      <c r="Q41" s="33"/>
      <c r="R41" s="33"/>
      <c r="S41" s="30"/>
      <c r="T41" s="41"/>
      <c r="U41" s="30"/>
      <c r="V41" s="30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92"/>
      <c r="AH41" s="41"/>
      <c r="AI41" s="41"/>
      <c r="AJ41" s="41"/>
      <c r="AK41" s="41"/>
      <c r="AL41" s="41"/>
      <c r="AM41" s="33"/>
    </row>
    <row r="42" spans="1:39" ht="15.75" customHeight="1" x14ac:dyDescent="0.2">
      <c r="A42" s="33"/>
      <c r="B42" s="33"/>
      <c r="C42" s="318" t="s">
        <v>267</v>
      </c>
      <c r="D42" s="318" t="s">
        <v>268</v>
      </c>
      <c r="E42" s="318" t="s">
        <v>7</v>
      </c>
      <c r="F42" s="318" t="s">
        <v>8</v>
      </c>
      <c r="G42" s="318" t="s">
        <v>9</v>
      </c>
      <c r="H42" s="318" t="s">
        <v>10</v>
      </c>
      <c r="I42" s="318" t="s">
        <v>11</v>
      </c>
      <c r="J42" s="318" t="s">
        <v>12</v>
      </c>
      <c r="K42" s="318" t="s">
        <v>13</v>
      </c>
      <c r="L42" s="318" t="s">
        <v>14</v>
      </c>
      <c r="M42" s="318" t="s">
        <v>15</v>
      </c>
      <c r="N42" s="319" t="s">
        <v>16</v>
      </c>
      <c r="O42" s="33"/>
      <c r="P42" s="33"/>
      <c r="Q42" s="33"/>
      <c r="R42" s="33"/>
      <c r="S42" s="30"/>
      <c r="T42" s="41"/>
      <c r="U42" s="30"/>
      <c r="V42" s="3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92"/>
      <c r="AH42" s="41"/>
      <c r="AI42" s="41"/>
      <c r="AJ42" s="41"/>
      <c r="AK42" s="41"/>
      <c r="AL42" s="41"/>
      <c r="AM42" s="33"/>
    </row>
    <row r="43" spans="1:39" ht="15.75" customHeight="1" x14ac:dyDescent="0.2">
      <c r="A43" s="33"/>
      <c r="B43" s="33"/>
      <c r="C43" s="318">
        <f>+E7</f>
        <v>5220.3999999999996</v>
      </c>
      <c r="D43" s="318">
        <f>+F7</f>
        <v>24.43</v>
      </c>
      <c r="E43" s="318">
        <f>+G7</f>
        <v>2.36</v>
      </c>
      <c r="F43" s="318">
        <f>+H7</f>
        <v>268.5</v>
      </c>
      <c r="G43" s="318">
        <f>+I7</f>
        <v>553142.2300000001</v>
      </c>
      <c r="H43" s="318">
        <f>+J7</f>
        <v>1330850.74</v>
      </c>
      <c r="I43" s="318">
        <f>+K7</f>
        <v>489055.35000000009</v>
      </c>
      <c r="J43" s="318">
        <f>+L7</f>
        <v>275.56</v>
      </c>
      <c r="K43" s="318">
        <f>+M7</f>
        <v>505.1</v>
      </c>
      <c r="L43" s="318">
        <f>+N7</f>
        <v>1016.0699999999999</v>
      </c>
      <c r="M43" s="318">
        <f>+O7</f>
        <v>713956.02999999991</v>
      </c>
      <c r="N43" s="318">
        <f>+P7</f>
        <v>1226439.3700000001</v>
      </c>
      <c r="O43" s="33"/>
      <c r="P43" s="33"/>
      <c r="Q43" s="33"/>
      <c r="R43" s="33"/>
      <c r="S43" s="30"/>
      <c r="T43" s="41"/>
      <c r="U43" s="30"/>
      <c r="V43" s="3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92"/>
      <c r="AH43" s="41"/>
      <c r="AI43" s="41"/>
      <c r="AJ43" s="41"/>
      <c r="AK43" s="41"/>
      <c r="AL43" s="41"/>
      <c r="AM43" s="33"/>
    </row>
    <row r="44" spans="1:39" ht="15.75" customHeight="1" x14ac:dyDescent="0.2">
      <c r="A44" s="33"/>
      <c r="B44" s="33"/>
      <c r="C44" s="30"/>
      <c r="D44" s="41"/>
      <c r="E44" s="30"/>
      <c r="F44" s="30"/>
      <c r="G44" s="41"/>
      <c r="H44" s="41"/>
      <c r="I44" s="41"/>
      <c r="J44" s="41"/>
      <c r="K44" s="41"/>
      <c r="L44" s="41"/>
      <c r="M44" s="41"/>
      <c r="N44" s="41"/>
      <c r="O44" s="33"/>
      <c r="P44" s="33"/>
      <c r="Q44" s="33"/>
      <c r="R44" s="33"/>
      <c r="S44" s="30"/>
      <c r="T44" s="41"/>
      <c r="U44" s="30"/>
      <c r="V44" s="30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92"/>
      <c r="AH44" s="41"/>
      <c r="AI44" s="41"/>
      <c r="AJ44" s="41"/>
      <c r="AK44" s="41"/>
      <c r="AL44" s="41"/>
      <c r="AM44" s="33"/>
    </row>
    <row r="45" spans="1:39" ht="15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0"/>
      <c r="T45" s="41"/>
      <c r="U45" s="30"/>
      <c r="V45" s="3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92"/>
      <c r="AH45" s="41"/>
      <c r="AI45" s="41"/>
      <c r="AJ45" s="41"/>
      <c r="AK45" s="41"/>
      <c r="AL45" s="41"/>
      <c r="AM45" s="33"/>
    </row>
    <row r="46" spans="1:39" ht="15.7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0"/>
      <c r="T46" s="41"/>
      <c r="U46" s="30"/>
      <c r="V46" s="3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92"/>
      <c r="AH46" s="41"/>
      <c r="AI46" s="41"/>
      <c r="AJ46" s="41"/>
      <c r="AK46" s="41"/>
      <c r="AL46" s="41"/>
      <c r="AM46" s="33"/>
    </row>
    <row r="47" spans="1:39" ht="15.7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16"/>
      <c r="T47" s="33"/>
      <c r="U47" s="16"/>
      <c r="V47" s="16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108"/>
      <c r="AH47" s="33"/>
      <c r="AI47" s="33"/>
      <c r="AJ47" s="33"/>
      <c r="AK47" s="33"/>
      <c r="AL47" s="33"/>
      <c r="AM47" s="33"/>
    </row>
    <row r="48" spans="1:39" ht="15.7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16"/>
      <c r="T48" s="33"/>
      <c r="U48" s="16"/>
      <c r="V48" s="16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108"/>
      <c r="AH48" s="33"/>
      <c r="AI48" s="33"/>
      <c r="AJ48" s="33"/>
      <c r="AK48" s="33"/>
      <c r="AL48" s="33"/>
      <c r="AM48" s="33"/>
    </row>
    <row r="49" spans="1:39" ht="15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6"/>
      <c r="T49" s="33"/>
      <c r="U49" s="16"/>
      <c r="V49" s="16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108"/>
      <c r="AH49" s="33"/>
      <c r="AI49" s="33"/>
      <c r="AJ49" s="33"/>
      <c r="AK49" s="33"/>
      <c r="AL49" s="33"/>
      <c r="AM49" s="33"/>
    </row>
    <row r="50" spans="1:39" ht="15.7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6"/>
      <c r="T50" s="33"/>
      <c r="U50" s="16"/>
      <c r="V50" s="16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108"/>
      <c r="AH50" s="33"/>
      <c r="AI50" s="33"/>
      <c r="AJ50" s="33"/>
      <c r="AK50" s="33"/>
      <c r="AL50" s="33"/>
      <c r="AM50" s="33"/>
    </row>
    <row r="51" spans="1:39" ht="15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16"/>
      <c r="T51" s="33"/>
      <c r="U51" s="16"/>
      <c r="V51" s="16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108"/>
      <c r="AH51" s="33"/>
      <c r="AI51" s="33"/>
      <c r="AJ51" s="33"/>
      <c r="AK51" s="33"/>
      <c r="AL51" s="33"/>
      <c r="AM51" s="33"/>
    </row>
    <row r="52" spans="1:39" ht="15.7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16"/>
      <c r="T52" s="33"/>
      <c r="U52" s="16"/>
      <c r="V52" s="16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108"/>
      <c r="AH52" s="33"/>
      <c r="AI52" s="33"/>
      <c r="AJ52" s="33"/>
      <c r="AK52" s="33"/>
      <c r="AL52" s="33"/>
      <c r="AM52" s="33"/>
    </row>
    <row r="53" spans="1:39" ht="15.7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16"/>
      <c r="T53" s="33"/>
      <c r="U53" s="16"/>
      <c r="V53" s="16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108"/>
      <c r="AH53" s="33"/>
      <c r="AI53" s="33"/>
      <c r="AJ53" s="33"/>
      <c r="AK53" s="33"/>
      <c r="AL53" s="33"/>
      <c r="AM53" s="33"/>
    </row>
    <row r="54" spans="1:39" ht="15.7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16"/>
      <c r="T54" s="33"/>
      <c r="U54" s="16"/>
      <c r="V54" s="16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108"/>
      <c r="AH54" s="33"/>
      <c r="AI54" s="33"/>
      <c r="AJ54" s="33"/>
      <c r="AK54" s="33"/>
      <c r="AL54" s="33"/>
      <c r="AM54" s="33"/>
    </row>
    <row r="55" spans="1:39" ht="15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16"/>
      <c r="T55" s="33"/>
      <c r="U55" s="16"/>
      <c r="V55" s="16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108"/>
      <c r="AH55" s="33"/>
      <c r="AI55" s="33"/>
      <c r="AJ55" s="33"/>
      <c r="AK55" s="33"/>
      <c r="AL55" s="33"/>
      <c r="AM55" s="33"/>
    </row>
    <row r="56" spans="1:39" ht="15.7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6"/>
      <c r="T56" s="33"/>
      <c r="U56" s="16"/>
      <c r="V56" s="16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108"/>
      <c r="AH56" s="33"/>
      <c r="AI56" s="33"/>
      <c r="AJ56" s="33"/>
      <c r="AK56" s="33"/>
      <c r="AL56" s="33"/>
      <c r="AM56" s="33"/>
    </row>
    <row r="57" spans="1:39" ht="15.7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16"/>
      <c r="T57" s="33"/>
      <c r="U57" s="16"/>
      <c r="V57" s="16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108"/>
      <c r="AH57" s="33"/>
      <c r="AI57" s="33"/>
      <c r="AJ57" s="33"/>
      <c r="AK57" s="33"/>
      <c r="AL57" s="33"/>
      <c r="AM57" s="33"/>
    </row>
    <row r="58" spans="1:39" ht="15.7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16"/>
      <c r="T58" s="33"/>
      <c r="U58" s="16"/>
      <c r="V58" s="16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108"/>
      <c r="AH58" s="33"/>
      <c r="AI58" s="33"/>
      <c r="AJ58" s="33"/>
      <c r="AK58" s="33"/>
      <c r="AL58" s="33"/>
      <c r="AM58" s="33"/>
    </row>
    <row r="59" spans="1:39" ht="15.7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16"/>
      <c r="T59" s="33"/>
      <c r="U59" s="16"/>
      <c r="V59" s="16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108"/>
      <c r="AH59" s="33"/>
      <c r="AI59" s="33"/>
      <c r="AJ59" s="33"/>
      <c r="AK59" s="33"/>
      <c r="AL59" s="33"/>
      <c r="AM59" s="33"/>
    </row>
    <row r="60" spans="1:39" ht="15.7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16"/>
      <c r="T60" s="33"/>
      <c r="U60" s="16"/>
      <c r="V60" s="16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108"/>
      <c r="AH60" s="33"/>
      <c r="AI60" s="33"/>
      <c r="AJ60" s="33"/>
      <c r="AK60" s="33"/>
      <c r="AL60" s="33"/>
      <c r="AM60" s="33"/>
    </row>
    <row r="61" spans="1:39" ht="15.7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6"/>
      <c r="T61" s="33"/>
      <c r="U61" s="16"/>
      <c r="V61" s="16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108"/>
      <c r="AH61" s="33"/>
      <c r="AI61" s="33"/>
      <c r="AJ61" s="33"/>
      <c r="AK61" s="33"/>
      <c r="AL61" s="33"/>
      <c r="AM61" s="33"/>
    </row>
    <row r="62" spans="1:39" ht="15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16"/>
      <c r="T62" s="33"/>
      <c r="U62" s="16"/>
      <c r="V62" s="16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108"/>
      <c r="AH62" s="33"/>
      <c r="AI62" s="33"/>
      <c r="AJ62" s="33"/>
      <c r="AK62" s="33"/>
      <c r="AL62" s="33"/>
      <c r="AM62" s="33"/>
    </row>
    <row r="63" spans="1:39" ht="15.7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16"/>
      <c r="T63" s="33"/>
      <c r="U63" s="16"/>
      <c r="V63" s="16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108"/>
      <c r="AH63" s="33"/>
      <c r="AI63" s="33"/>
      <c r="AJ63" s="33"/>
      <c r="AK63" s="33"/>
      <c r="AL63" s="33"/>
      <c r="AM63" s="33"/>
    </row>
    <row r="64" spans="1:39" ht="15.7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16"/>
      <c r="T64" s="33"/>
      <c r="U64" s="16"/>
      <c r="V64" s="16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108"/>
      <c r="AH64" s="33"/>
      <c r="AI64" s="33"/>
      <c r="AJ64" s="33"/>
      <c r="AK64" s="33"/>
      <c r="AL64" s="33"/>
      <c r="AM64" s="33"/>
    </row>
    <row r="65" spans="1:39" ht="15.7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16"/>
      <c r="T65" s="33"/>
      <c r="U65" s="16"/>
      <c r="V65" s="16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108"/>
      <c r="AH65" s="33"/>
      <c r="AI65" s="33"/>
      <c r="AJ65" s="33"/>
      <c r="AK65" s="33"/>
      <c r="AL65" s="33"/>
      <c r="AM65" s="33"/>
    </row>
    <row r="66" spans="1:39" ht="15.7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16"/>
      <c r="T66" s="33"/>
      <c r="U66" s="16"/>
      <c r="V66" s="16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108"/>
      <c r="AH66" s="33"/>
      <c r="AI66" s="33"/>
      <c r="AJ66" s="33"/>
      <c r="AK66" s="33"/>
      <c r="AL66" s="33"/>
      <c r="AM66" s="33"/>
    </row>
    <row r="67" spans="1:39" ht="15.75" customHeight="1" x14ac:dyDescent="0.2">
      <c r="A67" s="33"/>
      <c r="B67" s="33"/>
      <c r="C67" s="36" t="s">
        <v>274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16"/>
      <c r="T67" s="33"/>
      <c r="U67" s="16"/>
      <c r="V67" s="16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108"/>
      <c r="AH67" s="33"/>
      <c r="AI67" s="33"/>
      <c r="AJ67" s="33"/>
      <c r="AK67" s="33"/>
      <c r="AL67" s="33"/>
      <c r="AM67" s="33"/>
    </row>
    <row r="68" spans="1:39" ht="15.75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16"/>
      <c r="T68" s="33"/>
      <c r="U68" s="16"/>
      <c r="V68" s="16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108"/>
      <c r="AH68" s="33"/>
      <c r="AI68" s="33"/>
      <c r="AJ68" s="33"/>
      <c r="AK68" s="33"/>
      <c r="AL68" s="33"/>
      <c r="AM68" s="33"/>
    </row>
    <row r="69" spans="1:39" ht="15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16"/>
      <c r="T69" s="33"/>
      <c r="U69" s="16"/>
      <c r="V69" s="16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108"/>
      <c r="AH69" s="33"/>
      <c r="AI69" s="33"/>
      <c r="AJ69" s="33"/>
      <c r="AK69" s="33"/>
      <c r="AL69" s="33"/>
      <c r="AM69" s="33"/>
    </row>
    <row r="70" spans="1:39" ht="15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16"/>
      <c r="T70" s="33"/>
      <c r="U70" s="16"/>
      <c r="V70" s="16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108"/>
      <c r="AH70" s="33"/>
      <c r="AI70" s="33"/>
      <c r="AJ70" s="33"/>
      <c r="AK70" s="33"/>
      <c r="AL70" s="33"/>
      <c r="AM70" s="33"/>
    </row>
    <row r="71" spans="1:39" ht="15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16"/>
      <c r="T71" s="33"/>
      <c r="U71" s="16"/>
      <c r="V71" s="16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108"/>
      <c r="AH71" s="33"/>
      <c r="AI71" s="33"/>
      <c r="AJ71" s="33"/>
      <c r="AK71" s="33"/>
      <c r="AL71" s="33"/>
      <c r="AM71" s="33"/>
    </row>
    <row r="72" spans="1:39" ht="15.75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16"/>
      <c r="T72" s="33"/>
      <c r="U72" s="16"/>
      <c r="V72" s="16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108"/>
      <c r="AH72" s="33"/>
      <c r="AI72" s="33"/>
      <c r="AJ72" s="33"/>
      <c r="AK72" s="33"/>
      <c r="AL72" s="33"/>
      <c r="AM72" s="33"/>
    </row>
    <row r="73" spans="1:39" ht="15.75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16"/>
      <c r="T73" s="33"/>
      <c r="U73" s="16"/>
      <c r="V73" s="16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108"/>
      <c r="AH73" s="33"/>
      <c r="AI73" s="33"/>
      <c r="AJ73" s="33"/>
      <c r="AK73" s="33"/>
      <c r="AL73" s="33"/>
      <c r="AM73" s="33"/>
    </row>
    <row r="74" spans="1:39" ht="15.7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16"/>
      <c r="T74" s="33"/>
      <c r="U74" s="16"/>
      <c r="V74" s="16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108"/>
      <c r="AH74" s="33"/>
      <c r="AI74" s="33"/>
      <c r="AJ74" s="33"/>
      <c r="AK74" s="33"/>
      <c r="AL74" s="33"/>
      <c r="AM74" s="33"/>
    </row>
    <row r="75" spans="1:39" ht="15.75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16"/>
      <c r="T75" s="33"/>
      <c r="U75" s="16"/>
      <c r="V75" s="16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108"/>
      <c r="AH75" s="33"/>
      <c r="AI75" s="33"/>
      <c r="AJ75" s="33"/>
      <c r="AK75" s="33"/>
      <c r="AL75" s="33"/>
      <c r="AM75" s="33"/>
    </row>
    <row r="76" spans="1:39" ht="15.7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16"/>
      <c r="T76" s="33"/>
      <c r="U76" s="16"/>
      <c r="V76" s="16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108"/>
      <c r="AH76" s="33"/>
      <c r="AI76" s="33"/>
      <c r="AJ76" s="33"/>
      <c r="AK76" s="33"/>
      <c r="AL76" s="33"/>
      <c r="AM76" s="33"/>
    </row>
    <row r="77" spans="1:39" ht="15.75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16"/>
      <c r="T77" s="33"/>
      <c r="U77" s="16"/>
      <c r="V77" s="16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108"/>
      <c r="AH77" s="33"/>
      <c r="AI77" s="33"/>
      <c r="AJ77" s="33"/>
      <c r="AK77" s="33"/>
      <c r="AL77" s="33"/>
      <c r="AM77" s="33"/>
    </row>
    <row r="78" spans="1:39" ht="15.7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6"/>
      <c r="T78" s="33"/>
      <c r="U78" s="16"/>
      <c r="V78" s="16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108"/>
      <c r="AH78" s="33"/>
      <c r="AI78" s="33"/>
      <c r="AJ78" s="33"/>
      <c r="AK78" s="33"/>
      <c r="AL78" s="33"/>
      <c r="AM78" s="33"/>
    </row>
    <row r="79" spans="1:39" ht="15.7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16"/>
      <c r="T79" s="33"/>
      <c r="U79" s="16"/>
      <c r="V79" s="16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108"/>
      <c r="AH79" s="33"/>
      <c r="AI79" s="33"/>
      <c r="AJ79" s="33"/>
      <c r="AK79" s="33"/>
      <c r="AL79" s="33"/>
      <c r="AM79" s="33"/>
    </row>
    <row r="80" spans="1:39" ht="15.75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16"/>
      <c r="T80" s="33"/>
      <c r="U80" s="16"/>
      <c r="V80" s="16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108"/>
      <c r="AH80" s="33"/>
      <c r="AI80" s="33"/>
      <c r="AJ80" s="33"/>
      <c r="AK80" s="33"/>
      <c r="AL80" s="33"/>
      <c r="AM80" s="33"/>
    </row>
    <row r="81" spans="1:39" ht="15.75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16"/>
      <c r="T81" s="33"/>
      <c r="U81" s="16"/>
      <c r="V81" s="16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108"/>
      <c r="AH81" s="33"/>
      <c r="AI81" s="33"/>
      <c r="AJ81" s="33"/>
      <c r="AK81" s="33"/>
      <c r="AL81" s="33"/>
      <c r="AM81" s="33"/>
    </row>
    <row r="82" spans="1:39" ht="15.7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6"/>
      <c r="T82" s="33"/>
      <c r="U82" s="16"/>
      <c r="V82" s="16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108"/>
      <c r="AH82" s="33"/>
      <c r="AI82" s="33"/>
      <c r="AJ82" s="33"/>
      <c r="AK82" s="33"/>
      <c r="AL82" s="33"/>
      <c r="AM82" s="33"/>
    </row>
    <row r="83" spans="1:39" ht="15.7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5"/>
      <c r="S83" s="19"/>
      <c r="T83" s="33"/>
      <c r="U83" s="19"/>
      <c r="V83" s="19"/>
      <c r="W83" s="35"/>
      <c r="X83" s="35"/>
      <c r="Y83" s="33"/>
      <c r="Z83" s="33"/>
      <c r="AA83" s="33"/>
      <c r="AB83" s="33"/>
      <c r="AC83" s="33"/>
      <c r="AD83" s="33"/>
      <c r="AE83" s="33"/>
      <c r="AF83" s="33"/>
      <c r="AG83" s="108"/>
      <c r="AH83" s="33"/>
      <c r="AI83" s="33"/>
      <c r="AJ83" s="33"/>
      <c r="AK83" s="33"/>
      <c r="AL83" s="33"/>
      <c r="AM83" s="33"/>
    </row>
    <row r="84" spans="1:39" ht="15.7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5"/>
      <c r="S84" s="19"/>
      <c r="T84" s="33"/>
      <c r="U84" s="19"/>
      <c r="V84" s="19"/>
      <c r="W84" s="35"/>
      <c r="X84" s="35"/>
      <c r="Y84" s="33"/>
      <c r="Z84" s="33"/>
      <c r="AA84" s="33"/>
      <c r="AB84" s="33"/>
      <c r="AC84" s="33"/>
      <c r="AD84" s="33"/>
      <c r="AE84" s="33"/>
      <c r="AF84" s="33"/>
      <c r="AG84" s="108"/>
      <c r="AH84" s="33"/>
      <c r="AI84" s="33"/>
      <c r="AJ84" s="33"/>
      <c r="AK84" s="33"/>
      <c r="AL84" s="33"/>
      <c r="AM84" s="33"/>
    </row>
    <row r="85" spans="1:39" ht="15.75" customHeigh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5"/>
      <c r="S85" s="19"/>
      <c r="T85" s="33"/>
      <c r="U85" s="19"/>
      <c r="V85" s="19"/>
      <c r="W85" s="35"/>
      <c r="X85" s="35"/>
      <c r="Y85" s="33"/>
      <c r="Z85" s="33"/>
      <c r="AA85" s="33"/>
      <c r="AB85" s="33"/>
      <c r="AC85" s="33"/>
      <c r="AD85" s="33"/>
      <c r="AE85" s="33"/>
      <c r="AF85" s="33"/>
      <c r="AG85" s="108"/>
      <c r="AH85" s="33"/>
      <c r="AI85" s="33"/>
      <c r="AJ85" s="33"/>
      <c r="AK85" s="33"/>
      <c r="AL85" s="33"/>
      <c r="AM85" s="33"/>
    </row>
    <row r="86" spans="1:39" ht="15.75" customHeight="1" x14ac:dyDescent="0.2">
      <c r="A86" s="33"/>
      <c r="B86" s="33"/>
      <c r="C86" s="33"/>
      <c r="D86" s="33"/>
      <c r="E86" s="9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5"/>
      <c r="S86" s="19"/>
      <c r="T86" s="33"/>
      <c r="U86" s="19"/>
      <c r="V86" s="19"/>
      <c r="W86" s="35"/>
      <c r="X86" s="35"/>
      <c r="Y86" s="33"/>
      <c r="Z86" s="33"/>
      <c r="AA86" s="33"/>
      <c r="AB86" s="33"/>
      <c r="AC86" s="33"/>
      <c r="AD86" s="33"/>
      <c r="AE86" s="33"/>
      <c r="AF86" s="33"/>
      <c r="AG86" s="108"/>
      <c r="AH86" s="33"/>
      <c r="AI86" s="33"/>
      <c r="AJ86" s="33"/>
      <c r="AK86" s="33"/>
      <c r="AL86" s="33"/>
      <c r="AM86" s="33"/>
    </row>
    <row r="87" spans="1:39" ht="15.75" customHeight="1" x14ac:dyDescent="0.2">
      <c r="A87" s="33"/>
      <c r="B87" s="33"/>
      <c r="C87" s="33"/>
      <c r="D87" s="33"/>
      <c r="E87" s="9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5"/>
      <c r="S87" s="148"/>
      <c r="T87" s="33"/>
      <c r="U87" s="149"/>
      <c r="V87" s="19"/>
      <c r="W87" s="35"/>
      <c r="X87" s="35"/>
      <c r="Y87" s="33"/>
      <c r="Z87" s="33"/>
      <c r="AA87" s="33"/>
      <c r="AB87" s="33"/>
      <c r="AC87" s="33"/>
      <c r="AD87" s="33"/>
      <c r="AE87" s="33"/>
      <c r="AF87" s="33"/>
      <c r="AG87" s="108"/>
      <c r="AH87" s="33"/>
      <c r="AI87" s="33"/>
      <c r="AJ87" s="33"/>
      <c r="AK87" s="33"/>
      <c r="AL87" s="33"/>
      <c r="AM87" s="33"/>
    </row>
    <row r="88" spans="1:39" ht="15.75" customHeight="1" x14ac:dyDescent="0.2">
      <c r="A88" s="33"/>
      <c r="B88" s="33"/>
      <c r="C88" s="33"/>
      <c r="D88" s="33"/>
      <c r="E88" s="9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5"/>
      <c r="S88" s="148"/>
      <c r="T88" s="33"/>
      <c r="U88" s="44"/>
      <c r="V88" s="19"/>
      <c r="W88" s="35"/>
      <c r="X88" s="35"/>
      <c r="Y88" s="33"/>
      <c r="Z88" s="33"/>
      <c r="AA88" s="33"/>
      <c r="AB88" s="33"/>
      <c r="AC88" s="33"/>
      <c r="AD88" s="33"/>
      <c r="AE88" s="33"/>
      <c r="AF88" s="33"/>
      <c r="AG88" s="108"/>
      <c r="AH88" s="33"/>
      <c r="AI88" s="33"/>
      <c r="AJ88" s="33"/>
      <c r="AK88" s="33"/>
      <c r="AL88" s="33"/>
      <c r="AM88" s="33"/>
    </row>
    <row r="89" spans="1:39" ht="15.75" customHeight="1" x14ac:dyDescent="0.2">
      <c r="A89" s="33"/>
      <c r="B89" s="33"/>
      <c r="C89" s="33"/>
      <c r="D89" s="33"/>
      <c r="E89" s="9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5"/>
      <c r="S89" s="19"/>
      <c r="T89" s="33"/>
      <c r="U89" s="150"/>
      <c r="V89" s="44"/>
      <c r="W89" s="35"/>
      <c r="X89" s="35"/>
      <c r="Y89" s="33"/>
      <c r="Z89" s="33"/>
      <c r="AA89" s="33"/>
      <c r="AB89" s="33"/>
      <c r="AC89" s="33"/>
      <c r="AD89" s="33"/>
      <c r="AE89" s="33"/>
      <c r="AF89" s="33"/>
      <c r="AG89" s="108"/>
      <c r="AH89" s="33"/>
      <c r="AI89" s="33"/>
      <c r="AJ89" s="33"/>
      <c r="AK89" s="33"/>
      <c r="AL89" s="33"/>
      <c r="AM89" s="33"/>
    </row>
    <row r="90" spans="1:39" ht="15.75" customHeight="1" x14ac:dyDescent="0.2">
      <c r="A90" s="33"/>
      <c r="B90" s="33"/>
      <c r="C90" s="33"/>
      <c r="D90" s="33"/>
      <c r="E90" s="9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5"/>
      <c r="S90" s="19"/>
      <c r="T90" s="33"/>
      <c r="U90" s="150"/>
      <c r="V90" s="44"/>
      <c r="W90" s="35"/>
      <c r="X90" s="35"/>
      <c r="Y90" s="33"/>
      <c r="Z90" s="33"/>
      <c r="AA90" s="33"/>
      <c r="AB90" s="33"/>
      <c r="AC90" s="33"/>
      <c r="AD90" s="33"/>
      <c r="AE90" s="33"/>
      <c r="AF90" s="33"/>
      <c r="AG90" s="108"/>
      <c r="AH90" s="33"/>
      <c r="AI90" s="33"/>
      <c r="AJ90" s="33"/>
      <c r="AK90" s="33"/>
      <c r="AL90" s="33"/>
      <c r="AM90" s="33"/>
    </row>
    <row r="91" spans="1:39" ht="15.75" customHeight="1" x14ac:dyDescent="0.2">
      <c r="A91" s="33"/>
      <c r="B91" s="33"/>
      <c r="C91" s="33"/>
      <c r="D91" s="33"/>
      <c r="E91" s="9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5"/>
      <c r="S91" s="19"/>
      <c r="T91" s="33"/>
      <c r="U91" s="150"/>
      <c r="V91" s="44"/>
      <c r="W91" s="35"/>
      <c r="X91" s="35"/>
      <c r="Y91" s="33"/>
      <c r="Z91" s="33"/>
      <c r="AA91" s="33"/>
      <c r="AB91" s="33"/>
      <c r="AC91" s="33"/>
      <c r="AD91" s="33"/>
      <c r="AE91" s="33"/>
      <c r="AF91" s="33"/>
      <c r="AG91" s="108"/>
      <c r="AH91" s="33"/>
      <c r="AI91" s="33"/>
      <c r="AJ91" s="33"/>
      <c r="AK91" s="33"/>
      <c r="AL91" s="33"/>
      <c r="AM91" s="33"/>
    </row>
    <row r="92" spans="1:39" ht="15.75" customHeight="1" x14ac:dyDescent="0.2">
      <c r="A92" s="33"/>
      <c r="B92" s="33"/>
      <c r="C92" s="33"/>
      <c r="D92" s="33"/>
      <c r="E92" s="9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5"/>
      <c r="S92" s="19"/>
      <c r="T92" s="33"/>
      <c r="U92" s="150"/>
      <c r="V92" s="151"/>
      <c r="W92" s="35"/>
      <c r="X92" s="35"/>
      <c r="Y92" s="33"/>
      <c r="Z92" s="33"/>
      <c r="AA92" s="33"/>
      <c r="AB92" s="33"/>
      <c r="AC92" s="33"/>
      <c r="AD92" s="33"/>
      <c r="AE92" s="33"/>
      <c r="AF92" s="33"/>
      <c r="AG92" s="108"/>
      <c r="AH92" s="33"/>
      <c r="AI92" s="33"/>
      <c r="AJ92" s="33"/>
      <c r="AK92" s="33"/>
      <c r="AL92" s="33"/>
      <c r="AM92" s="33"/>
    </row>
    <row r="93" spans="1:39" ht="15.75" customHeight="1" x14ac:dyDescent="0.2">
      <c r="A93" s="33"/>
      <c r="B93" s="33"/>
      <c r="C93" s="33"/>
      <c r="D93" s="33"/>
      <c r="E93" s="9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5"/>
      <c r="S93" s="19"/>
      <c r="T93" s="33"/>
      <c r="U93" s="150"/>
      <c r="V93" s="44"/>
      <c r="W93" s="35"/>
      <c r="X93" s="35"/>
      <c r="Y93" s="33"/>
      <c r="Z93" s="33"/>
      <c r="AA93" s="33"/>
      <c r="AB93" s="33"/>
      <c r="AC93" s="33"/>
      <c r="AD93" s="33"/>
      <c r="AE93" s="33"/>
      <c r="AF93" s="33"/>
      <c r="AG93" s="108"/>
      <c r="AH93" s="33"/>
      <c r="AI93" s="33"/>
      <c r="AJ93" s="33"/>
      <c r="AK93" s="33"/>
      <c r="AL93" s="33"/>
      <c r="AM93" s="33"/>
    </row>
    <row r="94" spans="1:39" ht="15.75" customHeight="1" x14ac:dyDescent="0.2">
      <c r="A94" s="33"/>
      <c r="B94" s="33"/>
      <c r="C94" s="33"/>
      <c r="D94" s="33"/>
      <c r="E94" s="94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5"/>
      <c r="S94" s="19"/>
      <c r="T94" s="33"/>
      <c r="U94" s="150"/>
      <c r="V94" s="44"/>
      <c r="W94" s="35"/>
      <c r="X94" s="35"/>
      <c r="Y94" s="33"/>
      <c r="Z94" s="33"/>
      <c r="AA94" s="33"/>
      <c r="AB94" s="33"/>
      <c r="AC94" s="33"/>
      <c r="AD94" s="33"/>
      <c r="AE94" s="33"/>
      <c r="AF94" s="33"/>
      <c r="AG94" s="108"/>
      <c r="AH94" s="33"/>
      <c r="AI94" s="33"/>
      <c r="AJ94" s="33"/>
      <c r="AK94" s="33"/>
      <c r="AL94" s="33"/>
      <c r="AM94" s="33"/>
    </row>
    <row r="95" spans="1:39" ht="15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5"/>
      <c r="S95" s="19"/>
      <c r="T95" s="33"/>
      <c r="U95" s="150"/>
      <c r="V95" s="44"/>
      <c r="W95" s="35"/>
      <c r="X95" s="35"/>
      <c r="Y95" s="33"/>
      <c r="Z95" s="33"/>
      <c r="AA95" s="33"/>
      <c r="AB95" s="33"/>
      <c r="AC95" s="33"/>
      <c r="AD95" s="33"/>
      <c r="AE95" s="33"/>
      <c r="AF95" s="33"/>
      <c r="AG95" s="108"/>
      <c r="AH95" s="33"/>
      <c r="AI95" s="33"/>
      <c r="AJ95" s="33"/>
      <c r="AK95" s="33"/>
      <c r="AL95" s="33"/>
      <c r="AM95" s="33"/>
    </row>
    <row r="96" spans="1:39" ht="15.75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5"/>
      <c r="S96" s="19"/>
      <c r="T96" s="33"/>
      <c r="U96" s="150"/>
      <c r="V96" s="44"/>
      <c r="W96" s="35"/>
      <c r="X96" s="35"/>
      <c r="Y96" s="33"/>
      <c r="Z96" s="33"/>
      <c r="AA96" s="33"/>
      <c r="AB96" s="33"/>
      <c r="AC96" s="33"/>
      <c r="AD96" s="33"/>
      <c r="AE96" s="33"/>
      <c r="AF96" s="33"/>
      <c r="AG96" s="108"/>
      <c r="AH96" s="33"/>
      <c r="AI96" s="33"/>
      <c r="AJ96" s="33"/>
      <c r="AK96" s="33"/>
      <c r="AL96" s="33"/>
      <c r="AM96" s="33"/>
    </row>
    <row r="97" spans="1:39" ht="15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5"/>
      <c r="S97" s="19"/>
      <c r="T97" s="33"/>
      <c r="U97" s="150"/>
      <c r="V97" s="44"/>
      <c r="W97" s="35"/>
      <c r="X97" s="35"/>
      <c r="Y97" s="33"/>
      <c r="Z97" s="33"/>
      <c r="AA97" s="33"/>
      <c r="AB97" s="33"/>
      <c r="AC97" s="33"/>
      <c r="AD97" s="33"/>
      <c r="AE97" s="33"/>
      <c r="AF97" s="33"/>
      <c r="AG97" s="108"/>
      <c r="AH97" s="33"/>
      <c r="AI97" s="33"/>
      <c r="AJ97" s="33"/>
      <c r="AK97" s="33"/>
      <c r="AL97" s="33"/>
      <c r="AM97" s="33"/>
    </row>
    <row r="98" spans="1:39" ht="15.7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5"/>
      <c r="S98" s="19"/>
      <c r="T98" s="33"/>
      <c r="U98" s="150"/>
      <c r="V98" s="44"/>
      <c r="W98" s="35"/>
      <c r="X98" s="35"/>
      <c r="Y98" s="33"/>
      <c r="Z98" s="33"/>
      <c r="AA98" s="33"/>
      <c r="AB98" s="33"/>
      <c r="AC98" s="33"/>
      <c r="AD98" s="33"/>
      <c r="AE98" s="33"/>
      <c r="AF98" s="33"/>
      <c r="AG98" s="108"/>
      <c r="AH98" s="33"/>
      <c r="AI98" s="33"/>
      <c r="AJ98" s="33"/>
      <c r="AK98" s="33"/>
      <c r="AL98" s="33"/>
      <c r="AM98" s="33"/>
    </row>
    <row r="99" spans="1:39" ht="15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5"/>
      <c r="S99" s="19"/>
      <c r="T99" s="33"/>
      <c r="U99" s="150"/>
      <c r="V99" s="44"/>
      <c r="W99" s="35"/>
      <c r="X99" s="35"/>
      <c r="Y99" s="33"/>
      <c r="Z99" s="33"/>
      <c r="AA99" s="33"/>
      <c r="AB99" s="33"/>
      <c r="AC99" s="33"/>
      <c r="AD99" s="33"/>
      <c r="AE99" s="33"/>
      <c r="AF99" s="33"/>
      <c r="AG99" s="108"/>
      <c r="AH99" s="33"/>
      <c r="AI99" s="33"/>
      <c r="AJ99" s="33"/>
      <c r="AK99" s="33"/>
      <c r="AL99" s="33"/>
      <c r="AM99" s="33"/>
    </row>
    <row r="100" spans="1:39" ht="15.7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5"/>
      <c r="S100" s="19"/>
      <c r="T100" s="33"/>
      <c r="U100" s="150"/>
      <c r="V100" s="44"/>
      <c r="W100" s="35"/>
      <c r="X100" s="35"/>
      <c r="Y100" s="33"/>
      <c r="Z100" s="33"/>
      <c r="AA100" s="33"/>
      <c r="AB100" s="33"/>
      <c r="AC100" s="33"/>
      <c r="AD100" s="33"/>
      <c r="AE100" s="33"/>
      <c r="AF100" s="33"/>
      <c r="AG100" s="108"/>
      <c r="AH100" s="33"/>
      <c r="AI100" s="33"/>
      <c r="AJ100" s="33"/>
      <c r="AK100" s="33"/>
      <c r="AL100" s="33"/>
      <c r="AM100" s="33"/>
    </row>
    <row r="101" spans="1:39" ht="15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5"/>
      <c r="S101" s="19"/>
      <c r="T101" s="33"/>
      <c r="U101" s="150"/>
      <c r="V101" s="44"/>
      <c r="W101" s="35"/>
      <c r="X101" s="35"/>
      <c r="Y101" s="33"/>
      <c r="Z101" s="33"/>
      <c r="AA101" s="33"/>
      <c r="AB101" s="33"/>
      <c r="AC101" s="33"/>
      <c r="AD101" s="33"/>
      <c r="AE101" s="33"/>
      <c r="AF101" s="33"/>
      <c r="AG101" s="108"/>
      <c r="AH101" s="33"/>
      <c r="AI101" s="33"/>
      <c r="AJ101" s="33"/>
      <c r="AK101" s="33"/>
      <c r="AL101" s="33"/>
      <c r="AM101" s="33"/>
    </row>
    <row r="102" spans="1:39" ht="15.7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5"/>
      <c r="S102" s="19"/>
      <c r="T102" s="33"/>
      <c r="U102" s="150"/>
      <c r="V102" s="44"/>
      <c r="W102" s="35"/>
      <c r="X102" s="35"/>
      <c r="Y102" s="33"/>
      <c r="Z102" s="33"/>
      <c r="AA102" s="33"/>
      <c r="AB102" s="33"/>
      <c r="AC102" s="33"/>
      <c r="AD102" s="33"/>
      <c r="AE102" s="33"/>
      <c r="AF102" s="33"/>
      <c r="AG102" s="108"/>
      <c r="AH102" s="33"/>
      <c r="AI102" s="33"/>
      <c r="AJ102" s="33"/>
      <c r="AK102" s="33"/>
      <c r="AL102" s="33"/>
      <c r="AM102" s="33"/>
    </row>
    <row r="103" spans="1:39" ht="15.7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5"/>
      <c r="S103" s="19"/>
      <c r="T103" s="33"/>
      <c r="U103" s="150"/>
      <c r="V103" s="44"/>
      <c r="W103" s="35"/>
      <c r="X103" s="35"/>
      <c r="Y103" s="33"/>
      <c r="Z103" s="33"/>
      <c r="AA103" s="33"/>
      <c r="AB103" s="33"/>
      <c r="AC103" s="33"/>
      <c r="AD103" s="33"/>
      <c r="AE103" s="33"/>
      <c r="AF103" s="33"/>
      <c r="AG103" s="108"/>
      <c r="AH103" s="33"/>
      <c r="AI103" s="33"/>
      <c r="AJ103" s="33"/>
      <c r="AK103" s="33"/>
      <c r="AL103" s="33"/>
      <c r="AM103" s="33"/>
    </row>
    <row r="104" spans="1:39" ht="15.75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5"/>
      <c r="S104" s="19"/>
      <c r="T104" s="33"/>
      <c r="U104" s="150"/>
      <c r="V104" s="44"/>
      <c r="W104" s="35"/>
      <c r="X104" s="35"/>
      <c r="Y104" s="33"/>
      <c r="Z104" s="33"/>
      <c r="AA104" s="33"/>
      <c r="AB104" s="33"/>
      <c r="AC104" s="33"/>
      <c r="AD104" s="33"/>
      <c r="AE104" s="33"/>
      <c r="AF104" s="33"/>
      <c r="AG104" s="108"/>
      <c r="AH104" s="33"/>
      <c r="AI104" s="33"/>
      <c r="AJ104" s="33"/>
      <c r="AK104" s="33"/>
      <c r="AL104" s="33"/>
      <c r="AM104" s="33"/>
    </row>
    <row r="105" spans="1:39" ht="15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5"/>
      <c r="S105" s="19"/>
      <c r="T105" s="33"/>
      <c r="U105" s="150"/>
      <c r="V105" s="44"/>
      <c r="W105" s="35"/>
      <c r="X105" s="35"/>
      <c r="Y105" s="33"/>
      <c r="Z105" s="33"/>
      <c r="AA105" s="33"/>
      <c r="AB105" s="33"/>
      <c r="AC105" s="33"/>
      <c r="AD105" s="33"/>
      <c r="AE105" s="33"/>
      <c r="AF105" s="33"/>
      <c r="AG105" s="108"/>
      <c r="AH105" s="33"/>
      <c r="AI105" s="33"/>
      <c r="AJ105" s="33"/>
      <c r="AK105" s="33"/>
      <c r="AL105" s="33"/>
      <c r="AM105" s="33"/>
    </row>
    <row r="106" spans="1:39" ht="15.7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5"/>
      <c r="S106" s="19"/>
      <c r="T106" s="33"/>
      <c r="U106" s="44"/>
      <c r="V106" s="44"/>
      <c r="W106" s="35"/>
      <c r="X106" s="35"/>
      <c r="Y106" s="33"/>
      <c r="Z106" s="33"/>
      <c r="AA106" s="33"/>
      <c r="AB106" s="33"/>
      <c r="AC106" s="33"/>
      <c r="AD106" s="33"/>
      <c r="AE106" s="33"/>
      <c r="AF106" s="33"/>
      <c r="AG106" s="108"/>
      <c r="AH106" s="33"/>
      <c r="AI106" s="33"/>
      <c r="AJ106" s="33"/>
      <c r="AK106" s="33"/>
      <c r="AL106" s="33"/>
      <c r="AM106" s="33"/>
    </row>
    <row r="107" spans="1:39" ht="15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5"/>
      <c r="S107" s="19"/>
      <c r="T107" s="33"/>
      <c r="U107" s="44"/>
      <c r="V107" s="44"/>
      <c r="W107" s="35"/>
      <c r="X107" s="35"/>
      <c r="Y107" s="33"/>
      <c r="Z107" s="33"/>
      <c r="AA107" s="33"/>
      <c r="AB107" s="33"/>
      <c r="AC107" s="33"/>
      <c r="AD107" s="33"/>
      <c r="AE107" s="33"/>
      <c r="AF107" s="33"/>
      <c r="AG107" s="108"/>
      <c r="AH107" s="33"/>
      <c r="AI107" s="33"/>
      <c r="AJ107" s="33"/>
      <c r="AK107" s="33"/>
      <c r="AL107" s="33"/>
      <c r="AM107" s="33"/>
    </row>
    <row r="108" spans="1:39" ht="15.7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5"/>
      <c r="S108" s="19"/>
      <c r="T108" s="33"/>
      <c r="U108" s="44"/>
      <c r="V108" s="44"/>
      <c r="W108" s="35"/>
      <c r="X108" s="35"/>
      <c r="Y108" s="33"/>
      <c r="Z108" s="33"/>
      <c r="AA108" s="33"/>
      <c r="AB108" s="33"/>
      <c r="AC108" s="33"/>
      <c r="AD108" s="33"/>
      <c r="AE108" s="33"/>
      <c r="AF108" s="33"/>
      <c r="AG108" s="108"/>
      <c r="AH108" s="33"/>
      <c r="AI108" s="33"/>
      <c r="AJ108" s="33"/>
      <c r="AK108" s="33"/>
      <c r="AL108" s="33"/>
      <c r="AM108" s="33"/>
    </row>
    <row r="109" spans="1:39" ht="15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5"/>
      <c r="S109" s="19"/>
      <c r="T109" s="33"/>
      <c r="U109" s="44"/>
      <c r="V109" s="44"/>
      <c r="W109" s="35"/>
      <c r="X109" s="35"/>
      <c r="Y109" s="33"/>
      <c r="Z109" s="33"/>
      <c r="AA109" s="33"/>
      <c r="AB109" s="33"/>
      <c r="AC109" s="33"/>
      <c r="AD109" s="33"/>
      <c r="AE109" s="33"/>
      <c r="AF109" s="33"/>
      <c r="AG109" s="108"/>
      <c r="AH109" s="33"/>
      <c r="AI109" s="33"/>
      <c r="AJ109" s="33"/>
      <c r="AK109" s="33"/>
      <c r="AL109" s="33"/>
      <c r="AM109" s="33"/>
    </row>
    <row r="110" spans="1:39" ht="15.7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5"/>
      <c r="S110" s="44"/>
      <c r="T110" s="33"/>
      <c r="U110" s="44"/>
      <c r="V110" s="44"/>
      <c r="W110" s="35"/>
      <c r="X110" s="35"/>
      <c r="Y110" s="33"/>
      <c r="Z110" s="33"/>
      <c r="AA110" s="33"/>
      <c r="AB110" s="33"/>
      <c r="AC110" s="33"/>
      <c r="AD110" s="33"/>
      <c r="AE110" s="33"/>
      <c r="AF110" s="33"/>
      <c r="AG110" s="108"/>
      <c r="AH110" s="33"/>
      <c r="AI110" s="33"/>
      <c r="AJ110" s="33"/>
      <c r="AK110" s="33"/>
      <c r="AL110" s="33"/>
      <c r="AM110" s="33"/>
    </row>
    <row r="111" spans="1:39" ht="15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5"/>
      <c r="S111" s="19"/>
      <c r="T111" s="33"/>
      <c r="U111" s="44"/>
      <c r="V111" s="44"/>
      <c r="W111" s="35"/>
      <c r="X111" s="35"/>
      <c r="Y111" s="33"/>
      <c r="Z111" s="33"/>
      <c r="AA111" s="33"/>
      <c r="AB111" s="33"/>
      <c r="AC111" s="33"/>
      <c r="AD111" s="33"/>
      <c r="AE111" s="33"/>
      <c r="AF111" s="33"/>
      <c r="AG111" s="108"/>
      <c r="AH111" s="33"/>
      <c r="AI111" s="33"/>
      <c r="AJ111" s="33"/>
      <c r="AK111" s="33"/>
      <c r="AL111" s="33"/>
      <c r="AM111" s="33"/>
    </row>
    <row r="112" spans="1:39" ht="15.7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1"/>
      <c r="S112" s="30"/>
      <c r="T112" s="33"/>
      <c r="U112" s="30"/>
      <c r="V112" s="30"/>
      <c r="W112" s="41"/>
      <c r="X112" s="33"/>
      <c r="Y112" s="33"/>
      <c r="Z112" s="33"/>
      <c r="AA112" s="33"/>
      <c r="AB112" s="33"/>
      <c r="AC112" s="33"/>
      <c r="AD112" s="33"/>
      <c r="AE112" s="33"/>
      <c r="AF112" s="33"/>
      <c r="AG112" s="108"/>
      <c r="AH112" s="33"/>
      <c r="AI112" s="33"/>
      <c r="AJ112" s="33"/>
      <c r="AK112" s="33"/>
      <c r="AL112" s="33"/>
      <c r="AM112" s="33"/>
    </row>
    <row r="113" spans="1:39" ht="15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152"/>
      <c r="T113" s="33"/>
      <c r="U113" s="152"/>
      <c r="V113" s="16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108"/>
      <c r="AH113" s="33"/>
      <c r="AI113" s="33"/>
      <c r="AJ113" s="33"/>
      <c r="AK113" s="33"/>
      <c r="AL113" s="33"/>
      <c r="AM113" s="33"/>
    </row>
    <row r="114" spans="1:39" ht="15.7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152"/>
      <c r="T114" s="33"/>
      <c r="U114" s="152"/>
      <c r="V114" s="16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108"/>
      <c r="AH114" s="33"/>
      <c r="AI114" s="33"/>
      <c r="AJ114" s="33"/>
      <c r="AK114" s="33"/>
      <c r="AL114" s="33"/>
      <c r="AM114" s="33"/>
    </row>
    <row r="115" spans="1:39" ht="15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152"/>
      <c r="T115" s="33"/>
      <c r="U115" s="152"/>
      <c r="V115" s="16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108"/>
      <c r="AH115" s="33"/>
      <c r="AI115" s="33"/>
      <c r="AJ115" s="33"/>
      <c r="AK115" s="33"/>
      <c r="AL115" s="33"/>
      <c r="AM115" s="33"/>
    </row>
    <row r="116" spans="1:39" ht="15.7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152"/>
      <c r="T116" s="33"/>
      <c r="U116" s="152"/>
      <c r="V116" s="16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108"/>
      <c r="AH116" s="33"/>
      <c r="AI116" s="33"/>
      <c r="AJ116" s="33"/>
      <c r="AK116" s="33"/>
      <c r="AL116" s="33"/>
      <c r="AM116" s="33"/>
    </row>
    <row r="117" spans="1:39" ht="15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152"/>
      <c r="T117" s="33"/>
      <c r="U117" s="152"/>
      <c r="V117" s="16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108"/>
      <c r="AH117" s="33"/>
      <c r="AI117" s="33"/>
      <c r="AJ117" s="33"/>
      <c r="AK117" s="33"/>
      <c r="AL117" s="33"/>
      <c r="AM117" s="33"/>
    </row>
    <row r="118" spans="1:39" ht="15.7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16"/>
      <c r="T118" s="33"/>
      <c r="U118" s="16"/>
      <c r="V118" s="16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108"/>
      <c r="AH118" s="33"/>
      <c r="AI118" s="33"/>
      <c r="AJ118" s="33"/>
      <c r="AK118" s="33"/>
      <c r="AL118" s="33"/>
      <c r="AM118" s="33"/>
    </row>
    <row r="119" spans="1:39" ht="15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16"/>
      <c r="T119" s="33"/>
      <c r="U119" s="16"/>
      <c r="V119" s="16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108"/>
      <c r="AH119" s="33"/>
      <c r="AI119" s="33"/>
      <c r="AJ119" s="33"/>
      <c r="AK119" s="33"/>
      <c r="AL119" s="33"/>
      <c r="AM119" s="33"/>
    </row>
    <row r="120" spans="1:39" ht="15.7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16"/>
      <c r="T120" s="33"/>
      <c r="U120" s="16"/>
      <c r="V120" s="16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108"/>
      <c r="AH120" s="33"/>
      <c r="AI120" s="33"/>
      <c r="AJ120" s="33"/>
      <c r="AK120" s="33"/>
      <c r="AL120" s="33"/>
      <c r="AM120" s="33"/>
    </row>
    <row r="121" spans="1:39" ht="15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16"/>
      <c r="T121" s="33"/>
      <c r="U121" s="16"/>
      <c r="V121" s="16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108"/>
      <c r="AH121" s="33"/>
      <c r="AI121" s="33"/>
      <c r="AJ121" s="33"/>
      <c r="AK121" s="33"/>
      <c r="AL121" s="33"/>
      <c r="AM121" s="33"/>
    </row>
    <row r="122" spans="1:39" ht="15.7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16"/>
      <c r="T122" s="33"/>
      <c r="U122" s="16"/>
      <c r="V122" s="16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108"/>
      <c r="AH122" s="33"/>
      <c r="AI122" s="33"/>
      <c r="AJ122" s="33"/>
      <c r="AK122" s="33"/>
      <c r="AL122" s="33"/>
      <c r="AM122" s="33"/>
    </row>
    <row r="123" spans="1:39" ht="15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16"/>
      <c r="T123" s="33"/>
      <c r="U123" s="16"/>
      <c r="V123" s="16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108"/>
      <c r="AH123" s="33"/>
      <c r="AI123" s="33"/>
      <c r="AJ123" s="33"/>
      <c r="AK123" s="33"/>
      <c r="AL123" s="33"/>
      <c r="AM123" s="33"/>
    </row>
    <row r="124" spans="1:39" ht="15.7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16"/>
      <c r="T124" s="33"/>
      <c r="U124" s="16"/>
      <c r="V124" s="16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108"/>
      <c r="AH124" s="33"/>
      <c r="AI124" s="33"/>
      <c r="AJ124" s="33"/>
      <c r="AK124" s="33"/>
      <c r="AL124" s="33"/>
      <c r="AM124" s="33"/>
    </row>
    <row r="125" spans="1:39" ht="15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16"/>
      <c r="T125" s="33"/>
      <c r="U125" s="16"/>
      <c r="V125" s="16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108"/>
      <c r="AH125" s="33"/>
      <c r="AI125" s="33"/>
      <c r="AJ125" s="33"/>
      <c r="AK125" s="33"/>
      <c r="AL125" s="33"/>
      <c r="AM125" s="33"/>
    </row>
    <row r="126" spans="1:39" ht="15.7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16"/>
      <c r="T126" s="33"/>
      <c r="U126" s="16"/>
      <c r="V126" s="16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108"/>
      <c r="AH126" s="33"/>
      <c r="AI126" s="33"/>
      <c r="AJ126" s="33"/>
      <c r="AK126" s="33"/>
      <c r="AL126" s="33"/>
      <c r="AM126" s="33"/>
    </row>
    <row r="127" spans="1:39" ht="15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16"/>
      <c r="T127" s="33"/>
      <c r="U127" s="16"/>
      <c r="V127" s="16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108"/>
      <c r="AH127" s="33"/>
      <c r="AI127" s="33"/>
      <c r="AJ127" s="33"/>
      <c r="AK127" s="33"/>
      <c r="AL127" s="33"/>
      <c r="AM127" s="33"/>
    </row>
    <row r="128" spans="1:39" ht="15.7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16"/>
      <c r="T128" s="33"/>
      <c r="U128" s="16"/>
      <c r="V128" s="16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108"/>
      <c r="AH128" s="33"/>
      <c r="AI128" s="33"/>
      <c r="AJ128" s="33"/>
      <c r="AK128" s="33"/>
      <c r="AL128" s="33"/>
      <c r="AM128" s="33"/>
    </row>
    <row r="129" spans="1:39" ht="15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16"/>
      <c r="T129" s="33"/>
      <c r="U129" s="16"/>
      <c r="V129" s="16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108"/>
      <c r="AH129" s="33"/>
      <c r="AI129" s="33"/>
      <c r="AJ129" s="33"/>
      <c r="AK129" s="33"/>
      <c r="AL129" s="33"/>
      <c r="AM129" s="33"/>
    </row>
    <row r="130" spans="1:39" ht="15.7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16"/>
      <c r="T130" s="33"/>
      <c r="U130" s="16"/>
      <c r="V130" s="16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108"/>
      <c r="AH130" s="33"/>
      <c r="AI130" s="33"/>
      <c r="AJ130" s="33"/>
      <c r="AK130" s="33"/>
      <c r="AL130" s="33"/>
      <c r="AM130" s="33"/>
    </row>
    <row r="131" spans="1:39" ht="15.7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16"/>
      <c r="T131" s="33"/>
      <c r="U131" s="16"/>
      <c r="V131" s="16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108"/>
      <c r="AH131" s="33"/>
      <c r="AI131" s="33"/>
      <c r="AJ131" s="33"/>
      <c r="AK131" s="33"/>
      <c r="AL131" s="33"/>
      <c r="AM131" s="33"/>
    </row>
    <row r="132" spans="1:39" ht="15.7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16"/>
      <c r="T132" s="33"/>
      <c r="U132" s="16"/>
      <c r="V132" s="16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108"/>
      <c r="AH132" s="33"/>
      <c r="AI132" s="33"/>
      <c r="AJ132" s="33"/>
      <c r="AK132" s="33"/>
      <c r="AL132" s="33"/>
      <c r="AM132" s="33"/>
    </row>
    <row r="133" spans="1:39" ht="15.7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16"/>
      <c r="T133" s="33"/>
      <c r="U133" s="16"/>
      <c r="V133" s="16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108"/>
      <c r="AH133" s="33"/>
      <c r="AI133" s="33"/>
      <c r="AJ133" s="33"/>
      <c r="AK133" s="33"/>
      <c r="AL133" s="33"/>
      <c r="AM133" s="33"/>
    </row>
    <row r="134" spans="1:39" ht="15.7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16"/>
      <c r="T134" s="33"/>
      <c r="U134" s="16"/>
      <c r="V134" s="16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108"/>
      <c r="AH134" s="33"/>
      <c r="AI134" s="33"/>
      <c r="AJ134" s="33"/>
      <c r="AK134" s="33"/>
      <c r="AL134" s="33"/>
      <c r="AM134" s="33"/>
    </row>
    <row r="135" spans="1:39" ht="15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16"/>
      <c r="T135" s="33"/>
      <c r="U135" s="16"/>
      <c r="V135" s="16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108"/>
      <c r="AH135" s="33"/>
      <c r="AI135" s="33"/>
      <c r="AJ135" s="33"/>
      <c r="AK135" s="33"/>
      <c r="AL135" s="33"/>
      <c r="AM135" s="33"/>
    </row>
    <row r="136" spans="1:39" ht="15.7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16"/>
      <c r="T136" s="33"/>
      <c r="U136" s="16"/>
      <c r="V136" s="16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108"/>
      <c r="AH136" s="33"/>
      <c r="AI136" s="33"/>
      <c r="AJ136" s="33"/>
      <c r="AK136" s="33"/>
      <c r="AL136" s="33"/>
      <c r="AM136" s="33"/>
    </row>
    <row r="137" spans="1:39" ht="15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16"/>
      <c r="T137" s="33"/>
      <c r="U137" s="16"/>
      <c r="V137" s="16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108"/>
      <c r="AH137" s="33"/>
      <c r="AI137" s="33"/>
      <c r="AJ137" s="33"/>
      <c r="AK137" s="33"/>
      <c r="AL137" s="33"/>
      <c r="AM137" s="33"/>
    </row>
    <row r="138" spans="1:39" ht="15.7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16"/>
      <c r="T138" s="33"/>
      <c r="U138" s="16"/>
      <c r="V138" s="16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108"/>
      <c r="AH138" s="33"/>
      <c r="AI138" s="33"/>
      <c r="AJ138" s="33"/>
      <c r="AK138" s="33"/>
      <c r="AL138" s="33"/>
      <c r="AM138" s="33"/>
    </row>
    <row r="139" spans="1:39" ht="15.7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16"/>
      <c r="T139" s="33"/>
      <c r="U139" s="16"/>
      <c r="V139" s="16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108"/>
      <c r="AH139" s="33"/>
      <c r="AI139" s="33"/>
      <c r="AJ139" s="33"/>
      <c r="AK139" s="33"/>
      <c r="AL139" s="33"/>
      <c r="AM139" s="33"/>
    </row>
    <row r="140" spans="1:39" ht="15.7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16"/>
      <c r="T140" s="33"/>
      <c r="U140" s="16"/>
      <c r="V140" s="16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108"/>
      <c r="AH140" s="33"/>
      <c r="AI140" s="33"/>
      <c r="AJ140" s="33"/>
      <c r="AK140" s="33"/>
      <c r="AL140" s="33"/>
      <c r="AM140" s="33"/>
    </row>
    <row r="141" spans="1:39" ht="15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16"/>
      <c r="T141" s="33"/>
      <c r="U141" s="16"/>
      <c r="V141" s="16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108"/>
      <c r="AH141" s="33"/>
      <c r="AI141" s="33"/>
      <c r="AJ141" s="33"/>
      <c r="AK141" s="33"/>
      <c r="AL141" s="33"/>
      <c r="AM141" s="33"/>
    </row>
    <row r="142" spans="1:39" ht="15.7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16"/>
      <c r="T142" s="33"/>
      <c r="U142" s="16"/>
      <c r="V142" s="16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108"/>
      <c r="AH142" s="33"/>
      <c r="AI142" s="33"/>
      <c r="AJ142" s="33"/>
      <c r="AK142" s="33"/>
      <c r="AL142" s="33"/>
      <c r="AM142" s="33"/>
    </row>
    <row r="143" spans="1:39" ht="15.7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16"/>
      <c r="T143" s="33"/>
      <c r="U143" s="16"/>
      <c r="V143" s="16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108"/>
      <c r="AH143" s="33"/>
      <c r="AI143" s="33"/>
      <c r="AJ143" s="33"/>
      <c r="AK143" s="33"/>
      <c r="AL143" s="33"/>
      <c r="AM143" s="33"/>
    </row>
    <row r="144" spans="1:39" ht="15.7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16"/>
      <c r="T144" s="33"/>
      <c r="U144" s="16"/>
      <c r="V144" s="16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108"/>
      <c r="AH144" s="33"/>
      <c r="AI144" s="33"/>
      <c r="AJ144" s="33"/>
      <c r="AK144" s="33"/>
      <c r="AL144" s="33"/>
      <c r="AM144" s="33"/>
    </row>
    <row r="145" spans="1:39" ht="15.7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16"/>
      <c r="T145" s="33"/>
      <c r="U145" s="16"/>
      <c r="V145" s="16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108"/>
      <c r="AH145" s="33"/>
      <c r="AI145" s="33"/>
      <c r="AJ145" s="33"/>
      <c r="AK145" s="33"/>
      <c r="AL145" s="33"/>
      <c r="AM145" s="33"/>
    </row>
    <row r="146" spans="1:39" ht="15.7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16"/>
      <c r="T146" s="33"/>
      <c r="U146" s="16"/>
      <c r="V146" s="16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108"/>
      <c r="AH146" s="33"/>
      <c r="AI146" s="33"/>
      <c r="AJ146" s="33"/>
      <c r="AK146" s="33"/>
      <c r="AL146" s="33"/>
      <c r="AM146" s="33"/>
    </row>
    <row r="147" spans="1:39" ht="15.7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16"/>
      <c r="T147" s="33"/>
      <c r="U147" s="16"/>
      <c r="V147" s="16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108"/>
      <c r="AH147" s="33"/>
      <c r="AI147" s="33"/>
      <c r="AJ147" s="33"/>
      <c r="AK147" s="33"/>
      <c r="AL147" s="33"/>
      <c r="AM147" s="33"/>
    </row>
    <row r="148" spans="1:39" ht="15.7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16"/>
      <c r="T148" s="33"/>
      <c r="U148" s="16"/>
      <c r="V148" s="16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108"/>
      <c r="AH148" s="33"/>
      <c r="AI148" s="33"/>
      <c r="AJ148" s="33"/>
      <c r="AK148" s="33"/>
      <c r="AL148" s="33"/>
      <c r="AM148" s="33"/>
    </row>
    <row r="149" spans="1:39" ht="15.7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16"/>
      <c r="T149" s="33"/>
      <c r="U149" s="16"/>
      <c r="V149" s="16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108"/>
      <c r="AH149" s="33"/>
      <c r="AI149" s="33"/>
      <c r="AJ149" s="33"/>
      <c r="AK149" s="33"/>
      <c r="AL149" s="33"/>
      <c r="AM149" s="33"/>
    </row>
    <row r="150" spans="1:39" ht="15.7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16"/>
      <c r="T150" s="33"/>
      <c r="U150" s="16"/>
      <c r="V150" s="16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108"/>
      <c r="AH150" s="33"/>
      <c r="AI150" s="33"/>
      <c r="AJ150" s="33"/>
      <c r="AK150" s="33"/>
      <c r="AL150" s="33"/>
      <c r="AM150" s="33"/>
    </row>
    <row r="151" spans="1:39" ht="15.7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16"/>
      <c r="T151" s="33"/>
      <c r="U151" s="16"/>
      <c r="V151" s="16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108"/>
      <c r="AH151" s="33"/>
      <c r="AI151" s="33"/>
      <c r="AJ151" s="33"/>
      <c r="AK151" s="33"/>
      <c r="AL151" s="33"/>
      <c r="AM151" s="33"/>
    </row>
    <row r="152" spans="1:39" ht="15.7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16"/>
      <c r="T152" s="33"/>
      <c r="U152" s="16"/>
      <c r="V152" s="16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108"/>
      <c r="AH152" s="33"/>
      <c r="AI152" s="33"/>
      <c r="AJ152" s="33"/>
      <c r="AK152" s="33"/>
      <c r="AL152" s="33"/>
      <c r="AM152" s="33"/>
    </row>
    <row r="153" spans="1:39" ht="15.7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16"/>
      <c r="T153" s="33"/>
      <c r="U153" s="16"/>
      <c r="V153" s="16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108"/>
      <c r="AH153" s="33"/>
      <c r="AI153" s="33"/>
      <c r="AJ153" s="33"/>
      <c r="AK153" s="33"/>
      <c r="AL153" s="33"/>
      <c r="AM153" s="33"/>
    </row>
    <row r="154" spans="1:39" ht="15.7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16"/>
      <c r="T154" s="33"/>
      <c r="U154" s="16"/>
      <c r="V154" s="16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108"/>
      <c r="AH154" s="33"/>
      <c r="AI154" s="33"/>
      <c r="AJ154" s="33"/>
      <c r="AK154" s="33"/>
      <c r="AL154" s="33"/>
      <c r="AM154" s="33"/>
    </row>
    <row r="155" spans="1:39" ht="15.7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16"/>
      <c r="T155" s="33"/>
      <c r="U155" s="16"/>
      <c r="V155" s="16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108"/>
      <c r="AH155" s="33"/>
      <c r="AI155" s="33"/>
      <c r="AJ155" s="33"/>
      <c r="AK155" s="33"/>
      <c r="AL155" s="33"/>
      <c r="AM155" s="33"/>
    </row>
    <row r="156" spans="1:39" ht="15.7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16"/>
      <c r="T156" s="33"/>
      <c r="U156" s="16"/>
      <c r="V156" s="16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108"/>
      <c r="AH156" s="33"/>
      <c r="AI156" s="33"/>
      <c r="AJ156" s="33"/>
      <c r="AK156" s="33"/>
      <c r="AL156" s="33"/>
      <c r="AM156" s="33"/>
    </row>
    <row r="157" spans="1:39" ht="15.7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16"/>
      <c r="T157" s="33"/>
      <c r="U157" s="16"/>
      <c r="V157" s="16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108"/>
      <c r="AH157" s="33"/>
      <c r="AI157" s="33"/>
      <c r="AJ157" s="33"/>
      <c r="AK157" s="33"/>
      <c r="AL157" s="33"/>
      <c r="AM157" s="33"/>
    </row>
    <row r="158" spans="1:39" ht="15.7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16"/>
      <c r="T158" s="33"/>
      <c r="U158" s="16"/>
      <c r="V158" s="16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108"/>
      <c r="AH158" s="33"/>
      <c r="AI158" s="33"/>
      <c r="AJ158" s="33"/>
      <c r="AK158" s="33"/>
      <c r="AL158" s="33"/>
      <c r="AM158" s="33"/>
    </row>
    <row r="159" spans="1:39" ht="15.7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16"/>
      <c r="T159" s="33"/>
      <c r="U159" s="16"/>
      <c r="V159" s="16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108"/>
      <c r="AH159" s="33"/>
      <c r="AI159" s="33"/>
      <c r="AJ159" s="33"/>
      <c r="AK159" s="33"/>
      <c r="AL159" s="33"/>
      <c r="AM159" s="33"/>
    </row>
    <row r="160" spans="1:39" ht="15.7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16"/>
      <c r="T160" s="33"/>
      <c r="U160" s="16"/>
      <c r="V160" s="16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108"/>
      <c r="AH160" s="33"/>
      <c r="AI160" s="33"/>
      <c r="AJ160" s="33"/>
      <c r="AK160" s="33"/>
      <c r="AL160" s="33"/>
      <c r="AM160" s="33"/>
    </row>
    <row r="161" spans="1:39" ht="15.7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16"/>
      <c r="T161" s="33"/>
      <c r="U161" s="16"/>
      <c r="V161" s="16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108"/>
      <c r="AH161" s="33"/>
      <c r="AI161" s="33"/>
      <c r="AJ161" s="33"/>
      <c r="AK161" s="33"/>
      <c r="AL161" s="33"/>
      <c r="AM161" s="33"/>
    </row>
    <row r="162" spans="1:39" ht="15.7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16"/>
      <c r="T162" s="33"/>
      <c r="U162" s="16"/>
      <c r="V162" s="16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108"/>
      <c r="AH162" s="33"/>
      <c r="AI162" s="33"/>
      <c r="AJ162" s="33"/>
      <c r="AK162" s="33"/>
      <c r="AL162" s="33"/>
      <c r="AM162" s="33"/>
    </row>
    <row r="163" spans="1:39" ht="15.7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16"/>
      <c r="T163" s="33"/>
      <c r="U163" s="16"/>
      <c r="V163" s="16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108"/>
      <c r="AH163" s="33"/>
      <c r="AI163" s="33"/>
      <c r="AJ163" s="33"/>
      <c r="AK163" s="33"/>
      <c r="AL163" s="33"/>
      <c r="AM163" s="33"/>
    </row>
    <row r="164" spans="1:39" ht="15.7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16"/>
      <c r="T164" s="33"/>
      <c r="U164" s="16"/>
      <c r="V164" s="16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108"/>
      <c r="AH164" s="33"/>
      <c r="AI164" s="33"/>
      <c r="AJ164" s="33"/>
      <c r="AK164" s="33"/>
      <c r="AL164" s="33"/>
      <c r="AM164" s="33"/>
    </row>
    <row r="165" spans="1:39" ht="15.7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16"/>
      <c r="T165" s="33"/>
      <c r="U165" s="16"/>
      <c r="V165" s="16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108"/>
      <c r="AH165" s="33"/>
      <c r="AI165" s="33"/>
      <c r="AJ165" s="33"/>
      <c r="AK165" s="33"/>
      <c r="AL165" s="33"/>
      <c r="AM165" s="33"/>
    </row>
    <row r="166" spans="1:39" ht="15.7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16"/>
      <c r="T166" s="33"/>
      <c r="U166" s="16"/>
      <c r="V166" s="16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108"/>
      <c r="AH166" s="33"/>
      <c r="AI166" s="33"/>
      <c r="AJ166" s="33"/>
      <c r="AK166" s="33"/>
      <c r="AL166" s="33"/>
      <c r="AM166" s="33"/>
    </row>
    <row r="167" spans="1:39" ht="15.7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16"/>
      <c r="T167" s="33"/>
      <c r="U167" s="16"/>
      <c r="V167" s="16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108"/>
      <c r="AH167" s="33"/>
      <c r="AI167" s="33"/>
      <c r="AJ167" s="33"/>
      <c r="AK167" s="33"/>
      <c r="AL167" s="33"/>
      <c r="AM167" s="33"/>
    </row>
    <row r="168" spans="1:39" ht="15.7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16"/>
      <c r="T168" s="33"/>
      <c r="U168" s="16"/>
      <c r="V168" s="16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108"/>
      <c r="AH168" s="33"/>
      <c r="AI168" s="33"/>
      <c r="AJ168" s="33"/>
      <c r="AK168" s="33"/>
      <c r="AL168" s="33"/>
      <c r="AM168" s="33"/>
    </row>
    <row r="169" spans="1:39" ht="15.7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16"/>
      <c r="T169" s="33"/>
      <c r="U169" s="16"/>
      <c r="V169" s="16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108"/>
      <c r="AH169" s="33"/>
      <c r="AI169" s="33"/>
      <c r="AJ169" s="33"/>
      <c r="AK169" s="33"/>
      <c r="AL169" s="33"/>
      <c r="AM169" s="33"/>
    </row>
    <row r="170" spans="1:39" ht="15.7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16"/>
      <c r="T170" s="33"/>
      <c r="U170" s="16"/>
      <c r="V170" s="16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108"/>
      <c r="AH170" s="33"/>
      <c r="AI170" s="33"/>
      <c r="AJ170" s="33"/>
      <c r="AK170" s="33"/>
      <c r="AL170" s="33"/>
      <c r="AM170" s="33"/>
    </row>
    <row r="171" spans="1:39" ht="15.7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16"/>
      <c r="T171" s="33"/>
      <c r="U171" s="16"/>
      <c r="V171" s="16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108"/>
      <c r="AH171" s="33"/>
      <c r="AI171" s="33"/>
      <c r="AJ171" s="33"/>
      <c r="AK171" s="33"/>
      <c r="AL171" s="33"/>
      <c r="AM171" s="33"/>
    </row>
    <row r="172" spans="1:39" ht="15.7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16"/>
      <c r="T172" s="33"/>
      <c r="U172" s="16"/>
      <c r="V172" s="16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108"/>
      <c r="AH172" s="33"/>
      <c r="AI172" s="33"/>
      <c r="AJ172" s="33"/>
      <c r="AK172" s="33"/>
      <c r="AL172" s="33"/>
      <c r="AM172" s="33"/>
    </row>
    <row r="173" spans="1:39" ht="15.7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16"/>
      <c r="T173" s="33"/>
      <c r="U173" s="16"/>
      <c r="V173" s="16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108"/>
      <c r="AH173" s="33"/>
      <c r="AI173" s="33"/>
      <c r="AJ173" s="33"/>
      <c r="AK173" s="33"/>
      <c r="AL173" s="33"/>
      <c r="AM173" s="33"/>
    </row>
    <row r="174" spans="1:39" ht="15.7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16"/>
      <c r="T174" s="33"/>
      <c r="U174" s="16"/>
      <c r="V174" s="16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108"/>
      <c r="AH174" s="33"/>
      <c r="AI174" s="33"/>
      <c r="AJ174" s="33"/>
      <c r="AK174" s="33"/>
      <c r="AL174" s="33"/>
      <c r="AM174" s="33"/>
    </row>
    <row r="175" spans="1:39" ht="15.7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16"/>
      <c r="T175" s="33"/>
      <c r="U175" s="16"/>
      <c r="V175" s="16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108"/>
      <c r="AH175" s="33"/>
      <c r="AI175" s="33"/>
      <c r="AJ175" s="33"/>
      <c r="AK175" s="33"/>
      <c r="AL175" s="33"/>
      <c r="AM175" s="33"/>
    </row>
    <row r="176" spans="1:39" ht="15.7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16"/>
      <c r="T176" s="33"/>
      <c r="U176" s="16"/>
      <c r="V176" s="16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108"/>
      <c r="AH176" s="33"/>
      <c r="AI176" s="33"/>
      <c r="AJ176" s="33"/>
      <c r="AK176" s="33"/>
      <c r="AL176" s="33"/>
      <c r="AM176" s="33"/>
    </row>
    <row r="177" spans="1:39" ht="15.7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16"/>
      <c r="T177" s="33"/>
      <c r="U177" s="16"/>
      <c r="V177" s="16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108"/>
      <c r="AH177" s="33"/>
      <c r="AI177" s="33"/>
      <c r="AJ177" s="33"/>
      <c r="AK177" s="33"/>
      <c r="AL177" s="33"/>
      <c r="AM177" s="33"/>
    </row>
    <row r="178" spans="1:39" ht="15.7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16"/>
      <c r="T178" s="33"/>
      <c r="U178" s="16"/>
      <c r="V178" s="16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108"/>
      <c r="AH178" s="33"/>
      <c r="AI178" s="33"/>
      <c r="AJ178" s="33"/>
      <c r="AK178" s="33"/>
      <c r="AL178" s="33"/>
      <c r="AM178" s="33"/>
    </row>
    <row r="179" spans="1:39" ht="15.7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16"/>
      <c r="T179" s="33"/>
      <c r="U179" s="16"/>
      <c r="V179" s="16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108"/>
      <c r="AH179" s="33"/>
      <c r="AI179" s="33"/>
      <c r="AJ179" s="33"/>
      <c r="AK179" s="33"/>
      <c r="AL179" s="33"/>
      <c r="AM179" s="33"/>
    </row>
    <row r="180" spans="1:39" ht="15.7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16"/>
      <c r="T180" s="33"/>
      <c r="U180" s="16"/>
      <c r="V180" s="16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108"/>
      <c r="AH180" s="33"/>
      <c r="AI180" s="33"/>
      <c r="AJ180" s="33"/>
      <c r="AK180" s="33"/>
      <c r="AL180" s="33"/>
      <c r="AM180" s="33"/>
    </row>
    <row r="181" spans="1:39" ht="15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16"/>
      <c r="T181" s="33"/>
      <c r="U181" s="16"/>
      <c r="V181" s="16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108"/>
      <c r="AH181" s="33"/>
      <c r="AI181" s="33"/>
      <c r="AJ181" s="33"/>
      <c r="AK181" s="33"/>
      <c r="AL181" s="33"/>
      <c r="AM181" s="33"/>
    </row>
    <row r="182" spans="1:39" ht="15.7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16"/>
      <c r="T182" s="33"/>
      <c r="U182" s="16"/>
      <c r="V182" s="16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108"/>
      <c r="AH182" s="33"/>
      <c r="AI182" s="33"/>
      <c r="AJ182" s="33"/>
      <c r="AK182" s="33"/>
      <c r="AL182" s="33"/>
      <c r="AM182" s="33"/>
    </row>
    <row r="183" spans="1:39" ht="15.7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16"/>
      <c r="T183" s="33"/>
      <c r="U183" s="16"/>
      <c r="V183" s="16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108"/>
      <c r="AH183" s="33"/>
      <c r="AI183" s="33"/>
      <c r="AJ183" s="33"/>
      <c r="AK183" s="33"/>
      <c r="AL183" s="33"/>
      <c r="AM183" s="33"/>
    </row>
    <row r="184" spans="1:39" ht="15.7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16"/>
      <c r="T184" s="33"/>
      <c r="U184" s="16"/>
      <c r="V184" s="16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108"/>
      <c r="AH184" s="33"/>
      <c r="AI184" s="33"/>
      <c r="AJ184" s="33"/>
      <c r="AK184" s="33"/>
      <c r="AL184" s="33"/>
      <c r="AM184" s="33"/>
    </row>
    <row r="185" spans="1:39" ht="15.7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16"/>
      <c r="T185" s="33"/>
      <c r="U185" s="16"/>
      <c r="V185" s="16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108"/>
      <c r="AH185" s="33"/>
      <c r="AI185" s="33"/>
      <c r="AJ185" s="33"/>
      <c r="AK185" s="33"/>
      <c r="AL185" s="33"/>
      <c r="AM185" s="33"/>
    </row>
    <row r="186" spans="1:39" ht="15.7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16"/>
      <c r="T186" s="33"/>
      <c r="U186" s="16"/>
      <c r="V186" s="16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108"/>
      <c r="AH186" s="33"/>
      <c r="AI186" s="33"/>
      <c r="AJ186" s="33"/>
      <c r="AK186" s="33"/>
      <c r="AL186" s="33"/>
      <c r="AM186" s="33"/>
    </row>
    <row r="187" spans="1:39" ht="15.7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16"/>
      <c r="T187" s="33"/>
      <c r="U187" s="16"/>
      <c r="V187" s="16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108"/>
      <c r="AH187" s="33"/>
      <c r="AI187" s="33"/>
      <c r="AJ187" s="33"/>
      <c r="AK187" s="33"/>
      <c r="AL187" s="33"/>
      <c r="AM187" s="33"/>
    </row>
    <row r="188" spans="1:39" ht="15.7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16"/>
      <c r="T188" s="33"/>
      <c r="U188" s="16"/>
      <c r="V188" s="16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108"/>
      <c r="AH188" s="33"/>
      <c r="AI188" s="33"/>
      <c r="AJ188" s="33"/>
      <c r="AK188" s="33"/>
      <c r="AL188" s="33"/>
      <c r="AM188" s="33"/>
    </row>
    <row r="189" spans="1:39" ht="15.7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16"/>
      <c r="T189" s="33"/>
      <c r="U189" s="16"/>
      <c r="V189" s="16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108"/>
      <c r="AH189" s="33"/>
      <c r="AI189" s="33"/>
      <c r="AJ189" s="33"/>
      <c r="AK189" s="33"/>
      <c r="AL189" s="33"/>
      <c r="AM189" s="33"/>
    </row>
    <row r="190" spans="1:39" ht="15.7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16"/>
      <c r="T190" s="33"/>
      <c r="U190" s="16"/>
      <c r="V190" s="16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108"/>
      <c r="AH190" s="33"/>
      <c r="AI190" s="33"/>
      <c r="AJ190" s="33"/>
      <c r="AK190" s="33"/>
      <c r="AL190" s="33"/>
      <c r="AM190" s="33"/>
    </row>
    <row r="191" spans="1:39" ht="15.7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16"/>
      <c r="T191" s="33"/>
      <c r="U191" s="16"/>
      <c r="V191" s="16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108"/>
      <c r="AH191" s="33"/>
      <c r="AI191" s="33"/>
      <c r="AJ191" s="33"/>
      <c r="AK191" s="33"/>
      <c r="AL191" s="33"/>
      <c r="AM191" s="33"/>
    </row>
    <row r="192" spans="1:39" ht="15.7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16"/>
      <c r="T192" s="33"/>
      <c r="U192" s="16"/>
      <c r="V192" s="16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108"/>
      <c r="AH192" s="33"/>
      <c r="AI192" s="33"/>
      <c r="AJ192" s="33"/>
      <c r="AK192" s="33"/>
      <c r="AL192" s="33"/>
      <c r="AM192" s="33"/>
    </row>
    <row r="193" spans="1:39" ht="15.7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16"/>
      <c r="T193" s="33"/>
      <c r="U193" s="16"/>
      <c r="V193" s="16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108"/>
      <c r="AH193" s="33"/>
      <c r="AI193" s="33"/>
      <c r="AJ193" s="33"/>
      <c r="AK193" s="33"/>
      <c r="AL193" s="33"/>
      <c r="AM193" s="33"/>
    </row>
    <row r="194" spans="1:39" ht="15.7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16"/>
      <c r="T194" s="33"/>
      <c r="U194" s="16"/>
      <c r="V194" s="16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108"/>
      <c r="AH194" s="33"/>
      <c r="AI194" s="33"/>
      <c r="AJ194" s="33"/>
      <c r="AK194" s="33"/>
      <c r="AL194" s="33"/>
      <c r="AM194" s="33"/>
    </row>
    <row r="195" spans="1:39" ht="15.7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16"/>
      <c r="T195" s="33"/>
      <c r="U195" s="16"/>
      <c r="V195" s="16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108"/>
      <c r="AH195" s="33"/>
      <c r="AI195" s="33"/>
      <c r="AJ195" s="33"/>
      <c r="AK195" s="33"/>
      <c r="AL195" s="33"/>
      <c r="AM195" s="33"/>
    </row>
    <row r="196" spans="1:39" ht="15.7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16"/>
      <c r="T196" s="33"/>
      <c r="U196" s="16"/>
      <c r="V196" s="16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108"/>
      <c r="AH196" s="33"/>
      <c r="AI196" s="33"/>
      <c r="AJ196" s="33"/>
      <c r="AK196" s="33"/>
      <c r="AL196" s="33"/>
      <c r="AM196" s="33"/>
    </row>
    <row r="197" spans="1:39" ht="15.7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16"/>
      <c r="T197" s="33"/>
      <c r="U197" s="16"/>
      <c r="V197" s="16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108"/>
      <c r="AH197" s="33"/>
      <c r="AI197" s="33"/>
      <c r="AJ197" s="33"/>
      <c r="AK197" s="33"/>
      <c r="AL197" s="33"/>
      <c r="AM197" s="33"/>
    </row>
    <row r="198" spans="1:39" ht="15.7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16"/>
      <c r="T198" s="33"/>
      <c r="U198" s="16"/>
      <c r="V198" s="16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108"/>
      <c r="AH198" s="33"/>
      <c r="AI198" s="33"/>
      <c r="AJ198" s="33"/>
      <c r="AK198" s="33"/>
      <c r="AL198" s="33"/>
      <c r="AM198" s="33"/>
    </row>
    <row r="199" spans="1:39" ht="15.7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16"/>
      <c r="T199" s="33"/>
      <c r="U199" s="16"/>
      <c r="V199" s="16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108"/>
      <c r="AH199" s="33"/>
      <c r="AI199" s="33"/>
      <c r="AJ199" s="33"/>
      <c r="AK199" s="33"/>
      <c r="AL199" s="33"/>
      <c r="AM199" s="33"/>
    </row>
    <row r="200" spans="1:39" ht="15.7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16"/>
      <c r="T200" s="33"/>
      <c r="U200" s="16"/>
      <c r="V200" s="16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108"/>
      <c r="AH200" s="33"/>
      <c r="AI200" s="33"/>
      <c r="AJ200" s="33"/>
      <c r="AK200" s="33"/>
      <c r="AL200" s="33"/>
      <c r="AM200" s="33"/>
    </row>
    <row r="201" spans="1:39" ht="15.7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16"/>
      <c r="T201" s="33"/>
      <c r="U201" s="16"/>
      <c r="V201" s="16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108"/>
      <c r="AH201" s="33"/>
      <c r="AI201" s="33"/>
      <c r="AJ201" s="33"/>
      <c r="AK201" s="33"/>
      <c r="AL201" s="33"/>
      <c r="AM201" s="33"/>
    </row>
    <row r="202" spans="1:39" ht="15.7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16"/>
      <c r="T202" s="33"/>
      <c r="U202" s="16"/>
      <c r="V202" s="16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108"/>
      <c r="AH202" s="33"/>
      <c r="AI202" s="33"/>
      <c r="AJ202" s="33"/>
      <c r="AK202" s="33"/>
      <c r="AL202" s="33"/>
      <c r="AM202" s="33"/>
    </row>
    <row r="203" spans="1:39" ht="15.7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16"/>
      <c r="T203" s="33"/>
      <c r="U203" s="16"/>
      <c r="V203" s="16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108"/>
      <c r="AH203" s="33"/>
      <c r="AI203" s="33"/>
      <c r="AJ203" s="33"/>
      <c r="AK203" s="33"/>
      <c r="AL203" s="33"/>
      <c r="AM203" s="33"/>
    </row>
    <row r="204" spans="1:39" ht="15.7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16"/>
      <c r="T204" s="33"/>
      <c r="U204" s="16"/>
      <c r="V204" s="16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108"/>
      <c r="AH204" s="33"/>
      <c r="AI204" s="33"/>
      <c r="AJ204" s="33"/>
      <c r="AK204" s="33"/>
      <c r="AL204" s="33"/>
      <c r="AM204" s="33"/>
    </row>
    <row r="205" spans="1:39" ht="15.7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16"/>
      <c r="T205" s="33"/>
      <c r="U205" s="16"/>
      <c r="V205" s="16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108"/>
      <c r="AH205" s="33"/>
      <c r="AI205" s="33"/>
      <c r="AJ205" s="33"/>
      <c r="AK205" s="33"/>
      <c r="AL205" s="33"/>
      <c r="AM205" s="33"/>
    </row>
    <row r="206" spans="1:39" ht="15.7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16"/>
      <c r="T206" s="33"/>
      <c r="U206" s="16"/>
      <c r="V206" s="16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108"/>
      <c r="AH206" s="33"/>
      <c r="AI206" s="33"/>
      <c r="AJ206" s="33"/>
      <c r="AK206" s="33"/>
      <c r="AL206" s="33"/>
      <c r="AM206" s="33"/>
    </row>
    <row r="207" spans="1:39" ht="15.7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16"/>
      <c r="T207" s="33"/>
      <c r="U207" s="16"/>
      <c r="V207" s="16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108"/>
      <c r="AH207" s="33"/>
      <c r="AI207" s="33"/>
      <c r="AJ207" s="33"/>
      <c r="AK207" s="33"/>
      <c r="AL207" s="33"/>
      <c r="AM207" s="33"/>
    </row>
    <row r="208" spans="1:39" ht="15.7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16"/>
      <c r="T208" s="33"/>
      <c r="U208" s="16"/>
      <c r="V208" s="16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108"/>
      <c r="AH208" s="33"/>
      <c r="AI208" s="33"/>
      <c r="AJ208" s="33"/>
      <c r="AK208" s="33"/>
      <c r="AL208" s="33"/>
      <c r="AM208" s="33"/>
    </row>
    <row r="209" spans="1:39" ht="15.7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16"/>
      <c r="T209" s="33"/>
      <c r="U209" s="16"/>
      <c r="V209" s="16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108"/>
      <c r="AH209" s="33"/>
      <c r="AI209" s="33"/>
      <c r="AJ209" s="33"/>
      <c r="AK209" s="33"/>
      <c r="AL209" s="33"/>
      <c r="AM209" s="33"/>
    </row>
    <row r="210" spans="1:39" ht="15.7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16"/>
      <c r="T210" s="33"/>
      <c r="U210" s="16"/>
      <c r="V210" s="16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108"/>
      <c r="AH210" s="33"/>
      <c r="AI210" s="33"/>
      <c r="AJ210" s="33"/>
      <c r="AK210" s="33"/>
      <c r="AL210" s="33"/>
      <c r="AM210" s="33"/>
    </row>
    <row r="211" spans="1:39" ht="15.7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16"/>
      <c r="T211" s="33"/>
      <c r="U211" s="16"/>
      <c r="V211" s="16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108"/>
      <c r="AH211" s="33"/>
      <c r="AI211" s="33"/>
      <c r="AJ211" s="33"/>
      <c r="AK211" s="33"/>
      <c r="AL211" s="33"/>
      <c r="AM211" s="33"/>
    </row>
    <row r="212" spans="1:39" ht="15.7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16"/>
      <c r="T212" s="33"/>
      <c r="U212" s="16"/>
      <c r="V212" s="16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108"/>
      <c r="AH212" s="33"/>
      <c r="AI212" s="33"/>
      <c r="AJ212" s="33"/>
      <c r="AK212" s="33"/>
      <c r="AL212" s="33"/>
      <c r="AM212" s="33"/>
    </row>
    <row r="213" spans="1:39" ht="15.7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16"/>
      <c r="T213" s="33"/>
      <c r="U213" s="16"/>
      <c r="V213" s="16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108"/>
      <c r="AH213" s="33"/>
      <c r="AI213" s="33"/>
      <c r="AJ213" s="33"/>
      <c r="AK213" s="33"/>
      <c r="AL213" s="33"/>
      <c r="AM213" s="33"/>
    </row>
    <row r="214" spans="1:39" ht="15.75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16"/>
      <c r="T214" s="33"/>
      <c r="U214" s="16"/>
      <c r="V214" s="16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108"/>
      <c r="AH214" s="33"/>
      <c r="AI214" s="33"/>
      <c r="AJ214" s="33"/>
      <c r="AK214" s="33"/>
      <c r="AL214" s="33"/>
      <c r="AM214" s="33"/>
    </row>
    <row r="215" spans="1:39" ht="15.7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16"/>
      <c r="T215" s="33"/>
      <c r="U215" s="16"/>
      <c r="V215" s="16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108"/>
      <c r="AH215" s="33"/>
      <c r="AI215" s="33"/>
      <c r="AJ215" s="33"/>
      <c r="AK215" s="33"/>
      <c r="AL215" s="33"/>
      <c r="AM215" s="33"/>
    </row>
    <row r="216" spans="1:39" ht="15.75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16"/>
      <c r="T216" s="33"/>
      <c r="U216" s="16"/>
      <c r="V216" s="16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108"/>
      <c r="AH216" s="33"/>
      <c r="AI216" s="33"/>
      <c r="AJ216" s="33"/>
      <c r="AK216" s="33"/>
      <c r="AL216" s="33"/>
      <c r="AM216" s="33"/>
    </row>
    <row r="217" spans="1:39" ht="15.75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16"/>
      <c r="T217" s="33"/>
      <c r="U217" s="16"/>
      <c r="V217" s="16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108"/>
      <c r="AH217" s="33"/>
      <c r="AI217" s="33"/>
      <c r="AJ217" s="33"/>
      <c r="AK217" s="33"/>
      <c r="AL217" s="33"/>
      <c r="AM217" s="33"/>
    </row>
    <row r="218" spans="1:39" ht="15.75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16"/>
      <c r="T218" s="33"/>
      <c r="U218" s="16"/>
      <c r="V218" s="16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108"/>
      <c r="AH218" s="33"/>
      <c r="AI218" s="33"/>
      <c r="AJ218" s="33"/>
      <c r="AK218" s="33"/>
      <c r="AL218" s="33"/>
      <c r="AM218" s="33"/>
    </row>
    <row r="219" spans="1:39" ht="15.7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16"/>
      <c r="T219" s="33"/>
      <c r="U219" s="16"/>
      <c r="V219" s="16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108"/>
      <c r="AH219" s="33"/>
      <c r="AI219" s="33"/>
      <c r="AJ219" s="33"/>
      <c r="AK219" s="33"/>
      <c r="AL219" s="33"/>
      <c r="AM219" s="33"/>
    </row>
    <row r="220" spans="1:39" ht="15.75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16"/>
      <c r="T220" s="33"/>
      <c r="U220" s="16"/>
      <c r="V220" s="16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108"/>
      <c r="AH220" s="33"/>
      <c r="AI220" s="33"/>
      <c r="AJ220" s="33"/>
      <c r="AK220" s="33"/>
      <c r="AL220" s="33"/>
      <c r="AM220" s="33"/>
    </row>
    <row r="221" spans="1:39" ht="15.75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16"/>
      <c r="T221" s="33"/>
      <c r="U221" s="16"/>
      <c r="V221" s="16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108"/>
      <c r="AH221" s="33"/>
      <c r="AI221" s="33"/>
      <c r="AJ221" s="33"/>
      <c r="AK221" s="33"/>
      <c r="AL221" s="33"/>
      <c r="AM221" s="33"/>
    </row>
    <row r="222" spans="1:39" ht="15.75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16"/>
      <c r="T222" s="33"/>
      <c r="U222" s="16"/>
      <c r="V222" s="16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108"/>
      <c r="AH222" s="33"/>
      <c r="AI222" s="33"/>
      <c r="AJ222" s="33"/>
      <c r="AK222" s="33"/>
      <c r="AL222" s="33"/>
      <c r="AM222" s="33"/>
    </row>
    <row r="223" spans="1:39" ht="15.75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16"/>
      <c r="T223" s="33"/>
      <c r="U223" s="16"/>
      <c r="V223" s="16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108"/>
      <c r="AH223" s="33"/>
      <c r="AI223" s="33"/>
      <c r="AJ223" s="33"/>
      <c r="AK223" s="33"/>
      <c r="AL223" s="33"/>
      <c r="AM223" s="33"/>
    </row>
    <row r="224" spans="1:39" ht="15.75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16"/>
      <c r="T224" s="33"/>
      <c r="U224" s="16"/>
      <c r="V224" s="16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108"/>
      <c r="AH224" s="33"/>
      <c r="AI224" s="33"/>
      <c r="AJ224" s="33"/>
      <c r="AK224" s="33"/>
      <c r="AL224" s="33"/>
      <c r="AM224" s="33"/>
    </row>
    <row r="225" spans="1:39" ht="15.75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16"/>
      <c r="T225" s="33"/>
      <c r="U225" s="16"/>
      <c r="V225" s="16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108"/>
      <c r="AH225" s="33"/>
      <c r="AI225" s="33"/>
      <c r="AJ225" s="33"/>
      <c r="AK225" s="33"/>
      <c r="AL225" s="33"/>
      <c r="AM225" s="33"/>
    </row>
    <row r="226" spans="1:39" ht="15.75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16"/>
      <c r="T226" s="33"/>
      <c r="U226" s="16"/>
      <c r="V226" s="16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108"/>
      <c r="AH226" s="33"/>
      <c r="AI226" s="33"/>
      <c r="AJ226" s="33"/>
      <c r="AK226" s="33"/>
      <c r="AL226" s="33"/>
      <c r="AM226" s="33"/>
    </row>
    <row r="227" spans="1:39" ht="15.75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16"/>
      <c r="T227" s="33"/>
      <c r="U227" s="16"/>
      <c r="V227" s="16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108"/>
      <c r="AH227" s="33"/>
      <c r="AI227" s="33"/>
      <c r="AJ227" s="33"/>
      <c r="AK227" s="33"/>
      <c r="AL227" s="33"/>
      <c r="AM227" s="33"/>
    </row>
    <row r="228" spans="1:39" ht="15.75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16"/>
      <c r="T228" s="33"/>
      <c r="U228" s="16"/>
      <c r="V228" s="16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108"/>
      <c r="AH228" s="33"/>
      <c r="AI228" s="33"/>
      <c r="AJ228" s="33"/>
      <c r="AK228" s="33"/>
      <c r="AL228" s="33"/>
      <c r="AM228" s="33"/>
    </row>
    <row r="229" spans="1:39" ht="15.75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16"/>
      <c r="T229" s="33"/>
      <c r="U229" s="16"/>
      <c r="V229" s="16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108"/>
      <c r="AH229" s="33"/>
      <c r="AI229" s="33"/>
      <c r="AJ229" s="33"/>
      <c r="AK229" s="33"/>
      <c r="AL229" s="33"/>
      <c r="AM229" s="33"/>
    </row>
    <row r="230" spans="1:39" ht="15.75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16"/>
      <c r="T230" s="33"/>
      <c r="U230" s="16"/>
      <c r="V230" s="16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108"/>
      <c r="AH230" s="33"/>
      <c r="AI230" s="33"/>
      <c r="AJ230" s="33"/>
      <c r="AK230" s="33"/>
      <c r="AL230" s="33"/>
      <c r="AM230" s="33"/>
    </row>
    <row r="231" spans="1:39" ht="15.75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16"/>
      <c r="T231" s="33"/>
      <c r="U231" s="16"/>
      <c r="V231" s="16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108"/>
      <c r="AH231" s="33"/>
      <c r="AI231" s="33"/>
      <c r="AJ231" s="33"/>
      <c r="AK231" s="33"/>
      <c r="AL231" s="33"/>
      <c r="AM231" s="33"/>
    </row>
    <row r="232" spans="1:39" ht="15.75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16"/>
      <c r="T232" s="33"/>
      <c r="U232" s="16"/>
      <c r="V232" s="16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108"/>
      <c r="AH232" s="33"/>
      <c r="AI232" s="33"/>
      <c r="AJ232" s="33"/>
      <c r="AK232" s="33"/>
      <c r="AL232" s="33"/>
      <c r="AM232" s="33"/>
    </row>
    <row r="233" spans="1:39" ht="15.75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16"/>
      <c r="T233" s="33"/>
      <c r="U233" s="16"/>
      <c r="V233" s="16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108"/>
      <c r="AH233" s="33"/>
      <c r="AI233" s="33"/>
      <c r="AJ233" s="33"/>
      <c r="AK233" s="33"/>
      <c r="AL233" s="33"/>
      <c r="AM233" s="33"/>
    </row>
    <row r="234" spans="1:39" ht="15.75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16"/>
      <c r="T234" s="33"/>
      <c r="U234" s="16"/>
      <c r="V234" s="16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108"/>
      <c r="AH234" s="33"/>
      <c r="AI234" s="33"/>
      <c r="AJ234" s="33"/>
      <c r="AK234" s="33"/>
      <c r="AL234" s="33"/>
      <c r="AM234" s="33"/>
    </row>
    <row r="235" spans="1:39" ht="15.75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16"/>
      <c r="T235" s="33"/>
      <c r="U235" s="16"/>
      <c r="V235" s="16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108"/>
      <c r="AH235" s="33"/>
      <c r="AI235" s="33"/>
      <c r="AJ235" s="33"/>
      <c r="AK235" s="33"/>
      <c r="AL235" s="33"/>
      <c r="AM235" s="33"/>
    </row>
    <row r="236" spans="1:39" ht="15.7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16"/>
      <c r="T236" s="33"/>
      <c r="U236" s="16"/>
      <c r="V236" s="16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108"/>
      <c r="AH236" s="33"/>
      <c r="AI236" s="33"/>
      <c r="AJ236" s="33"/>
      <c r="AK236" s="33"/>
      <c r="AL236" s="33"/>
      <c r="AM236" s="33"/>
    </row>
    <row r="237" spans="1:39" ht="15.75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16"/>
      <c r="T237" s="33"/>
      <c r="U237" s="16"/>
      <c r="V237" s="16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108"/>
      <c r="AH237" s="33"/>
      <c r="AI237" s="33"/>
      <c r="AJ237" s="33"/>
      <c r="AK237" s="33"/>
      <c r="AL237" s="33"/>
      <c r="AM237" s="33"/>
    </row>
    <row r="238" spans="1:39" ht="15.75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16"/>
      <c r="T238" s="33"/>
      <c r="U238" s="16"/>
      <c r="V238" s="16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108"/>
      <c r="AH238" s="33"/>
      <c r="AI238" s="33"/>
      <c r="AJ238" s="33"/>
      <c r="AK238" s="33"/>
      <c r="AL238" s="33"/>
      <c r="AM238" s="33"/>
    </row>
    <row r="239" spans="1:39" ht="15.75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16"/>
      <c r="T239" s="33"/>
      <c r="U239" s="16"/>
      <c r="V239" s="16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108"/>
      <c r="AH239" s="33"/>
      <c r="AI239" s="33"/>
      <c r="AJ239" s="33"/>
      <c r="AK239" s="33"/>
      <c r="AL239" s="33"/>
      <c r="AM239" s="33"/>
    </row>
    <row r="240" spans="1:39" ht="15.75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16"/>
      <c r="T240" s="33"/>
      <c r="U240" s="16"/>
      <c r="V240" s="16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108"/>
      <c r="AH240" s="33"/>
      <c r="AI240" s="33"/>
      <c r="AJ240" s="33"/>
      <c r="AK240" s="33"/>
      <c r="AL240" s="33"/>
      <c r="AM240" s="33"/>
    </row>
    <row r="241" spans="1:39" ht="15.75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16"/>
      <c r="T241" s="33"/>
      <c r="U241" s="16"/>
      <c r="V241" s="16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108"/>
      <c r="AH241" s="33"/>
      <c r="AI241" s="33"/>
      <c r="AJ241" s="33"/>
      <c r="AK241" s="33"/>
      <c r="AL241" s="33"/>
      <c r="AM241" s="33"/>
    </row>
    <row r="242" spans="1:39" ht="15.75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16"/>
      <c r="T242" s="33"/>
      <c r="U242" s="16"/>
      <c r="V242" s="16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108"/>
      <c r="AH242" s="33"/>
      <c r="AI242" s="33"/>
      <c r="AJ242" s="33"/>
      <c r="AK242" s="33"/>
      <c r="AL242" s="33"/>
      <c r="AM242" s="33"/>
    </row>
    <row r="243" spans="1:39" ht="15.7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16"/>
      <c r="T243" s="33"/>
      <c r="U243" s="16"/>
      <c r="V243" s="16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108"/>
      <c r="AH243" s="33"/>
      <c r="AI243" s="33"/>
      <c r="AJ243" s="33"/>
      <c r="AK243" s="33"/>
      <c r="AL243" s="33"/>
      <c r="AM243" s="33"/>
    </row>
    <row r="244" spans="1:39" ht="15.75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16"/>
      <c r="T244" s="33"/>
      <c r="U244" s="16"/>
      <c r="V244" s="16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108"/>
      <c r="AH244" s="33"/>
      <c r="AI244" s="33"/>
      <c r="AJ244" s="33"/>
      <c r="AK244" s="33"/>
      <c r="AL244" s="33"/>
      <c r="AM244" s="33"/>
    </row>
    <row r="245" spans="1:39" ht="15.75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16"/>
      <c r="T245" s="33"/>
      <c r="U245" s="16"/>
      <c r="V245" s="16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108"/>
      <c r="AH245" s="33"/>
      <c r="AI245" s="33"/>
      <c r="AJ245" s="33"/>
      <c r="AK245" s="33"/>
      <c r="AL245" s="33"/>
      <c r="AM245" s="33"/>
    </row>
    <row r="246" spans="1:39" ht="15.75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16"/>
      <c r="T246" s="33"/>
      <c r="U246" s="16"/>
      <c r="V246" s="16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108"/>
      <c r="AH246" s="33"/>
      <c r="AI246" s="33"/>
      <c r="AJ246" s="33"/>
      <c r="AK246" s="33"/>
      <c r="AL246" s="33"/>
      <c r="AM246" s="33"/>
    </row>
    <row r="247" spans="1:39" ht="15.75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16"/>
      <c r="T247" s="33"/>
      <c r="U247" s="16"/>
      <c r="V247" s="16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108"/>
      <c r="AH247" s="33"/>
      <c r="AI247" s="33"/>
      <c r="AJ247" s="33"/>
      <c r="AK247" s="33"/>
      <c r="AL247" s="33"/>
      <c r="AM247" s="33"/>
    </row>
    <row r="248" spans="1:39" ht="15.75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16"/>
      <c r="T248" s="33"/>
      <c r="U248" s="16"/>
      <c r="V248" s="16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108"/>
      <c r="AH248" s="33"/>
      <c r="AI248" s="33"/>
      <c r="AJ248" s="33"/>
      <c r="AK248" s="33"/>
      <c r="AL248" s="33"/>
      <c r="AM248" s="33"/>
    </row>
    <row r="249" spans="1:39" ht="15.75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16"/>
      <c r="T249" s="33"/>
      <c r="U249" s="16"/>
      <c r="V249" s="16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108"/>
      <c r="AH249" s="33"/>
      <c r="AI249" s="33"/>
      <c r="AJ249" s="33"/>
      <c r="AK249" s="33"/>
      <c r="AL249" s="33"/>
      <c r="AM249" s="33"/>
    </row>
    <row r="250" spans="1:39" ht="15.75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16"/>
      <c r="T250" s="33"/>
      <c r="U250" s="16"/>
      <c r="V250" s="16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108"/>
      <c r="AH250" s="33"/>
      <c r="AI250" s="33"/>
      <c r="AJ250" s="33"/>
      <c r="AK250" s="33"/>
      <c r="AL250" s="33"/>
      <c r="AM250" s="33"/>
    </row>
    <row r="251" spans="1:39" ht="15.75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16"/>
      <c r="T251" s="33"/>
      <c r="U251" s="16"/>
      <c r="V251" s="16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108"/>
      <c r="AH251" s="33"/>
      <c r="AI251" s="33"/>
      <c r="AJ251" s="33"/>
      <c r="AK251" s="33"/>
      <c r="AL251" s="33"/>
      <c r="AM251" s="33"/>
    </row>
    <row r="252" spans="1:39" ht="15.75" customHeigh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16"/>
      <c r="T252" s="33"/>
      <c r="U252" s="16"/>
      <c r="V252" s="16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108"/>
      <c r="AH252" s="33"/>
      <c r="AI252" s="33"/>
      <c r="AJ252" s="33"/>
      <c r="AK252" s="33"/>
      <c r="AL252" s="33"/>
      <c r="AM252" s="33"/>
    </row>
    <row r="253" spans="1:39" ht="15.75" customHeigh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16"/>
      <c r="T253" s="33"/>
      <c r="U253" s="16"/>
      <c r="V253" s="16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108"/>
      <c r="AH253" s="33"/>
      <c r="AI253" s="33"/>
      <c r="AJ253" s="33"/>
      <c r="AK253" s="33"/>
      <c r="AL253" s="33"/>
      <c r="AM253" s="33"/>
    </row>
    <row r="254" spans="1:39" ht="15.75" customHeigh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16"/>
      <c r="T254" s="33"/>
      <c r="U254" s="16"/>
      <c r="V254" s="16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108"/>
      <c r="AH254" s="33"/>
      <c r="AI254" s="33"/>
      <c r="AJ254" s="33"/>
      <c r="AK254" s="33"/>
      <c r="AL254" s="33"/>
      <c r="AM254" s="33"/>
    </row>
    <row r="255" spans="1:39" ht="15.75" customHeigh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16"/>
      <c r="T255" s="33"/>
      <c r="U255" s="16"/>
      <c r="V255" s="16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108"/>
      <c r="AH255" s="33"/>
      <c r="AI255" s="33"/>
      <c r="AJ255" s="33"/>
      <c r="AK255" s="33"/>
      <c r="AL255" s="33"/>
      <c r="AM255" s="33"/>
    </row>
    <row r="256" spans="1:39" ht="15.75" customHeigh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16"/>
      <c r="T256" s="33"/>
      <c r="U256" s="16"/>
      <c r="V256" s="16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108"/>
      <c r="AH256" s="33"/>
      <c r="AI256" s="33"/>
      <c r="AJ256" s="33"/>
      <c r="AK256" s="33"/>
      <c r="AL256" s="33"/>
      <c r="AM256" s="33"/>
    </row>
    <row r="257" spans="1:39" ht="15.75" customHeigh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16"/>
      <c r="T257" s="33"/>
      <c r="U257" s="16"/>
      <c r="V257" s="16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108"/>
      <c r="AH257" s="33"/>
      <c r="AI257" s="33"/>
      <c r="AJ257" s="33"/>
      <c r="AK257" s="33"/>
      <c r="AL257" s="33"/>
      <c r="AM257" s="33"/>
    </row>
    <row r="258" spans="1:39" ht="15.75" customHeigh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16"/>
      <c r="T258" s="33"/>
      <c r="U258" s="16"/>
      <c r="V258" s="16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108"/>
      <c r="AH258" s="33"/>
      <c r="AI258" s="33"/>
      <c r="AJ258" s="33"/>
      <c r="AK258" s="33"/>
      <c r="AL258" s="33"/>
      <c r="AM258" s="33"/>
    </row>
    <row r="259" spans="1:39" ht="15.75" customHeigh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16"/>
      <c r="T259" s="33"/>
      <c r="U259" s="16"/>
      <c r="V259" s="16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108"/>
      <c r="AH259" s="33"/>
      <c r="AI259" s="33"/>
      <c r="AJ259" s="33"/>
      <c r="AK259" s="33"/>
      <c r="AL259" s="33"/>
      <c r="AM259" s="33"/>
    </row>
    <row r="260" spans="1:39" ht="15.75" customHeigh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16"/>
      <c r="T260" s="33"/>
      <c r="U260" s="16"/>
      <c r="V260" s="16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108"/>
      <c r="AH260" s="33"/>
      <c r="AI260" s="33"/>
      <c r="AJ260" s="33"/>
      <c r="AK260" s="33"/>
      <c r="AL260" s="33"/>
      <c r="AM260" s="33"/>
    </row>
    <row r="261" spans="1:39" ht="15.75" customHeigh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16"/>
      <c r="T261" s="33"/>
      <c r="U261" s="16"/>
      <c r="V261" s="16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108"/>
      <c r="AH261" s="33"/>
      <c r="AI261" s="33"/>
      <c r="AJ261" s="33"/>
      <c r="AK261" s="33"/>
      <c r="AL261" s="33"/>
      <c r="AM261" s="33"/>
    </row>
    <row r="262" spans="1:39" ht="15.75" customHeigh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16"/>
      <c r="T262" s="33"/>
      <c r="U262" s="16"/>
      <c r="V262" s="16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108"/>
      <c r="AH262" s="33"/>
      <c r="AI262" s="33"/>
      <c r="AJ262" s="33"/>
      <c r="AK262" s="33"/>
      <c r="AL262" s="33"/>
      <c r="AM262" s="33"/>
    </row>
    <row r="263" spans="1:39" ht="15.75" customHeigh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16"/>
      <c r="T263" s="33"/>
      <c r="U263" s="16"/>
      <c r="V263" s="16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108"/>
      <c r="AH263" s="33"/>
      <c r="AI263" s="33"/>
      <c r="AJ263" s="33"/>
      <c r="AK263" s="33"/>
      <c r="AL263" s="33"/>
      <c r="AM263" s="33"/>
    </row>
    <row r="264" spans="1:39" ht="15.75" customHeigh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16"/>
      <c r="T264" s="33"/>
      <c r="U264" s="16"/>
      <c r="V264" s="16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108"/>
      <c r="AH264" s="33"/>
      <c r="AI264" s="33"/>
      <c r="AJ264" s="33"/>
      <c r="AK264" s="33"/>
      <c r="AL264" s="33"/>
      <c r="AM264" s="33"/>
    </row>
    <row r="265" spans="1:39" ht="15.75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16"/>
      <c r="T265" s="33"/>
      <c r="U265" s="16"/>
      <c r="V265" s="16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108"/>
      <c r="AH265" s="33"/>
      <c r="AI265" s="33"/>
      <c r="AJ265" s="33"/>
      <c r="AK265" s="33"/>
      <c r="AL265" s="33"/>
      <c r="AM265" s="33"/>
    </row>
    <row r="266" spans="1:39" ht="15.75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16"/>
      <c r="T266" s="33"/>
      <c r="U266" s="16"/>
      <c r="V266" s="16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108"/>
      <c r="AH266" s="33"/>
      <c r="AI266" s="33"/>
      <c r="AJ266" s="33"/>
      <c r="AK266" s="33"/>
      <c r="AL266" s="33"/>
      <c r="AM266" s="33"/>
    </row>
    <row r="267" spans="1:39" ht="15.75" customHeigh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16"/>
      <c r="T267" s="33"/>
      <c r="U267" s="16"/>
      <c r="V267" s="16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108"/>
      <c r="AH267" s="33"/>
      <c r="AI267" s="33"/>
      <c r="AJ267" s="33"/>
      <c r="AK267" s="33"/>
      <c r="AL267" s="33"/>
      <c r="AM267" s="33"/>
    </row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1000"/>
  <sheetViews>
    <sheetView showGridLines="0" zoomScale="90" zoomScaleNormal="90" workbookViewId="0">
      <selection activeCell="U47" sqref="U47"/>
    </sheetView>
  </sheetViews>
  <sheetFormatPr baseColWidth="10" defaultColWidth="14.42578125" defaultRowHeight="15" customHeight="1" x14ac:dyDescent="0.2"/>
  <cols>
    <col min="1" max="1" width="2.7109375" customWidth="1"/>
    <col min="2" max="2" width="0.85546875" customWidth="1"/>
    <col min="3" max="3" width="25.42578125" customWidth="1"/>
    <col min="4" max="4" width="11" customWidth="1"/>
    <col min="5" max="16" width="10.7109375" customWidth="1"/>
    <col min="17" max="17" width="0.7109375" customWidth="1"/>
    <col min="18" max="18" width="7.5703125" customWidth="1"/>
    <col min="19" max="20" width="8.7109375" customWidth="1"/>
    <col min="21" max="21" width="14.7109375" customWidth="1"/>
    <col min="22" max="40" width="11.42578125" customWidth="1"/>
    <col min="41" max="42" width="9.140625" customWidth="1"/>
  </cols>
  <sheetData>
    <row r="1" spans="1:42" ht="15.75" customHeight="1" x14ac:dyDescent="0.25">
      <c r="R1" s="153"/>
      <c r="S1" s="153"/>
      <c r="T1" s="153"/>
      <c r="U1" s="154"/>
      <c r="V1" s="236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153"/>
      <c r="AN1" s="153"/>
    </row>
    <row r="2" spans="1:42" ht="16.5" customHeight="1" x14ac:dyDescent="0.25">
      <c r="A2" s="132"/>
      <c r="B2" s="515" t="s">
        <v>275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155"/>
      <c r="S2" s="155"/>
      <c r="T2" s="155"/>
      <c r="U2" s="154"/>
      <c r="V2" s="236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155"/>
      <c r="AN2" s="155"/>
      <c r="AO2" s="132"/>
      <c r="AP2" s="132"/>
    </row>
    <row r="3" spans="1:42" ht="16.5" customHeight="1" x14ac:dyDescent="0.25">
      <c r="A3" s="132"/>
      <c r="B3" s="515" t="s">
        <v>1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155"/>
      <c r="S3" s="155"/>
      <c r="T3" s="155"/>
      <c r="U3" s="154"/>
      <c r="V3" s="236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155"/>
      <c r="AN3" s="155"/>
      <c r="AO3" s="132"/>
      <c r="AP3" s="132"/>
    </row>
    <row r="4" spans="1:42" ht="15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55"/>
      <c r="S4" s="155"/>
      <c r="T4" s="155"/>
      <c r="U4" s="154"/>
      <c r="V4" s="236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155"/>
      <c r="AN4" s="155"/>
      <c r="AO4" s="132"/>
      <c r="AP4" s="132"/>
    </row>
    <row r="5" spans="1:42" ht="39" customHeight="1" x14ac:dyDescent="0.25">
      <c r="A5" s="134"/>
      <c r="B5" s="519" t="s">
        <v>266</v>
      </c>
      <c r="C5" s="500"/>
      <c r="D5" s="450" t="s">
        <v>4</v>
      </c>
      <c r="E5" s="450" t="s">
        <v>267</v>
      </c>
      <c r="F5" s="450" t="s">
        <v>276</v>
      </c>
      <c r="G5" s="450" t="s">
        <v>277</v>
      </c>
      <c r="H5" s="450" t="s">
        <v>278</v>
      </c>
      <c r="I5" s="450" t="s">
        <v>279</v>
      </c>
      <c r="J5" s="450" t="s">
        <v>280</v>
      </c>
      <c r="K5" s="450" t="s">
        <v>281</v>
      </c>
      <c r="L5" s="450" t="s">
        <v>282</v>
      </c>
      <c r="M5" s="450" t="s">
        <v>283</v>
      </c>
      <c r="N5" s="450" t="s">
        <v>284</v>
      </c>
      <c r="O5" s="450" t="s">
        <v>285</v>
      </c>
      <c r="P5" s="519" t="s">
        <v>286</v>
      </c>
      <c r="Q5" s="501"/>
      <c r="R5" s="156"/>
      <c r="S5" s="156"/>
      <c r="T5" s="156"/>
      <c r="U5" s="157"/>
      <c r="V5" s="238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156"/>
      <c r="AN5" s="156"/>
      <c r="AO5" s="134"/>
      <c r="AP5" s="134"/>
    </row>
    <row r="6" spans="1:42" ht="15.75" customHeight="1" x14ac:dyDescent="0.25">
      <c r="A6" s="103"/>
      <c r="B6" s="391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4"/>
      <c r="R6" s="158"/>
      <c r="S6" s="158"/>
      <c r="T6" s="158"/>
      <c r="U6" s="154"/>
      <c r="V6" s="236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158"/>
      <c r="AN6" s="158"/>
      <c r="AO6" s="103"/>
      <c r="AP6" s="103"/>
    </row>
    <row r="7" spans="1:42" ht="19.5" customHeight="1" x14ac:dyDescent="0.25">
      <c r="A7" s="103"/>
      <c r="B7" s="520" t="s">
        <v>4</v>
      </c>
      <c r="C7" s="496"/>
      <c r="D7" s="385">
        <f t="shared" ref="D7:P7" si="0">SUM(D9:D12)</f>
        <v>0.97699999999999998</v>
      </c>
      <c r="E7" s="385">
        <f t="shared" si="0"/>
        <v>0</v>
      </c>
      <c r="F7" s="385">
        <f t="shared" si="0"/>
        <v>0</v>
      </c>
      <c r="G7" s="385">
        <f t="shared" si="0"/>
        <v>0</v>
      </c>
      <c r="H7" s="385">
        <f t="shared" si="0"/>
        <v>0</v>
      </c>
      <c r="I7" s="385">
        <f t="shared" si="0"/>
        <v>0.97699999999999998</v>
      </c>
      <c r="J7" s="385">
        <f t="shared" si="0"/>
        <v>0</v>
      </c>
      <c r="K7" s="385">
        <f t="shared" si="0"/>
        <v>0</v>
      </c>
      <c r="L7" s="385">
        <f t="shared" si="0"/>
        <v>0</v>
      </c>
      <c r="M7" s="385">
        <f t="shared" si="0"/>
        <v>0</v>
      </c>
      <c r="N7" s="385">
        <f t="shared" si="0"/>
        <v>0</v>
      </c>
      <c r="O7" s="385">
        <f t="shared" si="0"/>
        <v>0</v>
      </c>
      <c r="P7" s="385">
        <f t="shared" si="0"/>
        <v>0</v>
      </c>
      <c r="Q7" s="396"/>
      <c r="R7" s="158"/>
      <c r="S7" s="158"/>
      <c r="T7" s="158"/>
      <c r="U7" s="154"/>
      <c r="V7" s="241"/>
      <c r="W7" s="241"/>
      <c r="X7" s="241"/>
      <c r="Y7" s="241"/>
      <c r="Z7" s="241"/>
      <c r="AA7" s="241"/>
      <c r="AB7" s="241"/>
      <c r="AC7" s="241"/>
      <c r="AD7" s="241"/>
      <c r="AE7" s="240"/>
      <c r="AF7" s="240"/>
      <c r="AG7" s="240"/>
      <c r="AH7" s="240"/>
      <c r="AI7" s="240"/>
      <c r="AJ7" s="240"/>
      <c r="AK7" s="240"/>
      <c r="AL7" s="240"/>
      <c r="AM7" s="158"/>
      <c r="AN7" s="158"/>
      <c r="AO7" s="103"/>
      <c r="AP7" s="103"/>
    </row>
    <row r="8" spans="1:42" ht="15.75" customHeight="1" x14ac:dyDescent="0.25">
      <c r="A8" s="105"/>
      <c r="B8" s="232"/>
      <c r="C8" s="108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37"/>
      <c r="R8" s="159"/>
      <c r="S8" s="159"/>
      <c r="T8" s="159"/>
      <c r="U8" s="154"/>
      <c r="V8" s="241"/>
      <c r="W8" s="241"/>
      <c r="X8" s="241"/>
      <c r="Y8" s="241"/>
      <c r="Z8" s="241"/>
      <c r="AA8" s="241"/>
      <c r="AB8" s="241"/>
      <c r="AC8" s="241"/>
      <c r="AD8" s="241"/>
      <c r="AE8" s="242"/>
      <c r="AF8" s="242"/>
      <c r="AG8" s="242"/>
      <c r="AH8" s="242"/>
      <c r="AI8" s="242"/>
      <c r="AJ8" s="242"/>
      <c r="AK8" s="242"/>
      <c r="AL8" s="242"/>
      <c r="AM8" s="159"/>
      <c r="AN8" s="159"/>
      <c r="AO8" s="105"/>
      <c r="AP8" s="105"/>
    </row>
    <row r="9" spans="1:42" ht="19.5" customHeight="1" x14ac:dyDescent="0.25">
      <c r="A9" s="105"/>
      <c r="B9" s="232"/>
      <c r="C9" s="108" t="s">
        <v>144</v>
      </c>
      <c r="D9" s="42">
        <f t="shared" ref="D9:D12" si="1">SUM(E9:P9)</f>
        <v>0.97699999999999998</v>
      </c>
      <c r="E9" s="129" t="s">
        <v>56</v>
      </c>
      <c r="F9" s="129" t="s">
        <v>56</v>
      </c>
      <c r="G9" s="129" t="s">
        <v>56</v>
      </c>
      <c r="H9" s="129" t="s">
        <v>56</v>
      </c>
      <c r="I9" s="42">
        <v>0.97699999999999998</v>
      </c>
      <c r="J9" s="129" t="s">
        <v>56</v>
      </c>
      <c r="K9" s="129" t="s">
        <v>56</v>
      </c>
      <c r="L9" s="129" t="s">
        <v>56</v>
      </c>
      <c r="M9" s="129" t="s">
        <v>56</v>
      </c>
      <c r="N9" s="129" t="s">
        <v>56</v>
      </c>
      <c r="O9" s="129" t="s">
        <v>56</v>
      </c>
      <c r="P9" s="129" t="s">
        <v>56</v>
      </c>
      <c r="Q9" s="137"/>
      <c r="R9" s="159"/>
      <c r="S9" s="159"/>
      <c r="T9" s="159"/>
      <c r="U9" s="154"/>
      <c r="V9" s="243"/>
      <c r="W9" s="204"/>
      <c r="X9" s="204"/>
      <c r="Y9" s="204"/>
      <c r="Z9" s="204"/>
      <c r="AA9" s="204"/>
      <c r="AB9" s="204"/>
      <c r="AC9" s="204"/>
      <c r="AD9" s="204"/>
      <c r="AE9" s="242"/>
      <c r="AF9" s="242"/>
      <c r="AG9" s="242"/>
      <c r="AH9" s="242"/>
      <c r="AI9" s="242"/>
      <c r="AJ9" s="242"/>
      <c r="AK9" s="242"/>
      <c r="AL9" s="242"/>
      <c r="AM9" s="159"/>
      <c r="AN9" s="159"/>
      <c r="AO9" s="105"/>
      <c r="AP9" s="105"/>
    </row>
    <row r="10" spans="1:42" ht="19.5" customHeight="1" x14ac:dyDescent="0.25">
      <c r="A10" s="105"/>
      <c r="B10" s="232"/>
      <c r="C10" s="108" t="s">
        <v>154</v>
      </c>
      <c r="D10" s="42">
        <f t="shared" si="1"/>
        <v>0</v>
      </c>
      <c r="E10" s="129" t="s">
        <v>56</v>
      </c>
      <c r="F10" s="129" t="s">
        <v>56</v>
      </c>
      <c r="G10" s="129" t="s">
        <v>56</v>
      </c>
      <c r="H10" s="129" t="s">
        <v>56</v>
      </c>
      <c r="I10" s="129" t="s">
        <v>56</v>
      </c>
      <c r="J10" s="129" t="s">
        <v>56</v>
      </c>
      <c r="K10" s="129" t="s">
        <v>56</v>
      </c>
      <c r="L10" s="129" t="s">
        <v>56</v>
      </c>
      <c r="M10" s="129" t="s">
        <v>56</v>
      </c>
      <c r="N10" s="129" t="s">
        <v>56</v>
      </c>
      <c r="O10" s="129" t="s">
        <v>56</v>
      </c>
      <c r="P10" s="129" t="s">
        <v>56</v>
      </c>
      <c r="Q10" s="137"/>
      <c r="R10" s="159"/>
      <c r="S10" s="159"/>
      <c r="T10" s="159"/>
      <c r="U10" s="160"/>
      <c r="V10" s="243"/>
      <c r="W10" s="204"/>
      <c r="X10" s="204"/>
      <c r="Y10" s="204"/>
      <c r="Z10" s="204"/>
      <c r="AA10" s="204"/>
      <c r="AB10" s="204"/>
      <c r="AC10" s="204"/>
      <c r="AD10" s="204"/>
      <c r="AE10" s="242"/>
      <c r="AF10" s="242"/>
      <c r="AG10" s="242"/>
      <c r="AH10" s="242"/>
      <c r="AI10" s="242"/>
      <c r="AJ10" s="242"/>
      <c r="AK10" s="242"/>
      <c r="AL10" s="242"/>
      <c r="AM10" s="159"/>
      <c r="AN10" s="159"/>
      <c r="AO10" s="105"/>
      <c r="AP10" s="105"/>
    </row>
    <row r="11" spans="1:42" ht="19.5" customHeight="1" x14ac:dyDescent="0.25">
      <c r="A11" s="105"/>
      <c r="B11" s="232"/>
      <c r="C11" s="108" t="s">
        <v>158</v>
      </c>
      <c r="D11" s="42">
        <f t="shared" si="1"/>
        <v>0</v>
      </c>
      <c r="E11" s="129" t="s">
        <v>56</v>
      </c>
      <c r="F11" s="129" t="s">
        <v>56</v>
      </c>
      <c r="G11" s="129" t="s">
        <v>56</v>
      </c>
      <c r="H11" s="129" t="s">
        <v>56</v>
      </c>
      <c r="I11" s="129" t="s">
        <v>56</v>
      </c>
      <c r="J11" s="129" t="s">
        <v>56</v>
      </c>
      <c r="K11" s="129" t="s">
        <v>56</v>
      </c>
      <c r="L11" s="129" t="s">
        <v>56</v>
      </c>
      <c r="M11" s="129" t="s">
        <v>56</v>
      </c>
      <c r="N11" s="129" t="s">
        <v>56</v>
      </c>
      <c r="O11" s="129" t="s">
        <v>56</v>
      </c>
      <c r="P11" s="129" t="s">
        <v>56</v>
      </c>
      <c r="Q11" s="137"/>
      <c r="R11" s="159"/>
      <c r="S11" s="159"/>
      <c r="T11" s="159"/>
      <c r="U11" s="160"/>
      <c r="V11" s="243"/>
      <c r="W11" s="204"/>
      <c r="X11" s="204"/>
      <c r="Y11" s="204"/>
      <c r="Z11" s="204"/>
      <c r="AA11" s="204"/>
      <c r="AB11" s="204"/>
      <c r="AC11" s="204"/>
      <c r="AD11" s="204"/>
      <c r="AE11" s="242"/>
      <c r="AF11" s="242"/>
      <c r="AG11" s="242"/>
      <c r="AH11" s="242"/>
      <c r="AI11" s="242"/>
      <c r="AJ11" s="242"/>
      <c r="AK11" s="242"/>
      <c r="AL11" s="242"/>
      <c r="AM11" s="159"/>
      <c r="AN11" s="159"/>
      <c r="AO11" s="105"/>
      <c r="AP11" s="105"/>
    </row>
    <row r="12" spans="1:42" ht="19.5" customHeight="1" x14ac:dyDescent="0.25">
      <c r="A12" s="105"/>
      <c r="B12" s="232"/>
      <c r="C12" s="108" t="s">
        <v>113</v>
      </c>
      <c r="D12" s="42">
        <f t="shared" si="1"/>
        <v>0</v>
      </c>
      <c r="E12" s="129" t="s">
        <v>56</v>
      </c>
      <c r="F12" s="129" t="s">
        <v>56</v>
      </c>
      <c r="G12" s="129" t="s">
        <v>56</v>
      </c>
      <c r="H12" s="129" t="s">
        <v>56</v>
      </c>
      <c r="I12" s="129" t="s">
        <v>56</v>
      </c>
      <c r="J12" s="129" t="s">
        <v>56</v>
      </c>
      <c r="K12" s="129" t="s">
        <v>56</v>
      </c>
      <c r="L12" s="129" t="s">
        <v>56</v>
      </c>
      <c r="M12" s="129" t="s">
        <v>56</v>
      </c>
      <c r="N12" s="129" t="s">
        <v>56</v>
      </c>
      <c r="O12" s="129" t="s">
        <v>56</v>
      </c>
      <c r="P12" s="129" t="s">
        <v>56</v>
      </c>
      <c r="Q12" s="137"/>
      <c r="R12" s="159"/>
      <c r="S12" s="159"/>
      <c r="T12" s="159"/>
      <c r="U12" s="160"/>
      <c r="V12" s="243"/>
      <c r="W12" s="204"/>
      <c r="X12" s="204"/>
      <c r="Y12" s="204"/>
      <c r="Z12" s="204"/>
      <c r="AA12" s="204"/>
      <c r="AB12" s="204"/>
      <c r="AC12" s="204"/>
      <c r="AD12" s="204"/>
      <c r="AE12" s="242"/>
      <c r="AF12" s="242"/>
      <c r="AG12" s="242"/>
      <c r="AH12" s="242"/>
      <c r="AI12" s="242"/>
      <c r="AJ12" s="242"/>
      <c r="AK12" s="242"/>
      <c r="AL12" s="242"/>
      <c r="AM12" s="159"/>
      <c r="AN12" s="159"/>
      <c r="AO12" s="105"/>
      <c r="AP12" s="105"/>
    </row>
    <row r="13" spans="1:42" ht="15.75" customHeight="1" x14ac:dyDescent="0.25">
      <c r="B13" s="233"/>
      <c r="C13" s="234"/>
      <c r="D13" s="23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235"/>
      <c r="R13" s="153"/>
      <c r="S13" s="153"/>
      <c r="T13" s="153"/>
      <c r="U13" s="135"/>
      <c r="V13" s="243"/>
      <c r="W13" s="204"/>
      <c r="X13" s="204"/>
      <c r="Y13" s="204"/>
      <c r="Z13" s="204"/>
      <c r="AA13" s="204"/>
      <c r="AB13" s="204"/>
      <c r="AC13" s="204"/>
      <c r="AD13" s="204"/>
      <c r="AE13" s="211"/>
      <c r="AF13" s="211"/>
      <c r="AG13" s="211"/>
      <c r="AH13" s="211"/>
      <c r="AI13" s="211"/>
      <c r="AJ13" s="211"/>
      <c r="AK13" s="211"/>
      <c r="AL13" s="211"/>
      <c r="AM13" s="153"/>
      <c r="AN13" s="153"/>
    </row>
    <row r="14" spans="1:42" s="309" customFormat="1" ht="11.25" customHeight="1" x14ac:dyDescent="0.2">
      <c r="B14" s="139" t="s">
        <v>287</v>
      </c>
      <c r="C14" s="139"/>
      <c r="D14" s="13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39"/>
      <c r="R14" s="161"/>
      <c r="S14" s="161"/>
      <c r="T14" s="161"/>
      <c r="U14" s="310"/>
      <c r="V14" s="311"/>
      <c r="W14" s="312"/>
      <c r="X14" s="312"/>
      <c r="Y14" s="312"/>
      <c r="Z14" s="312"/>
      <c r="AA14" s="312"/>
      <c r="AB14" s="312"/>
      <c r="AC14" s="312"/>
      <c r="AD14" s="312"/>
      <c r="AE14" s="246"/>
      <c r="AF14" s="246"/>
      <c r="AG14" s="246"/>
      <c r="AH14" s="246"/>
      <c r="AI14" s="247"/>
      <c r="AJ14" s="247"/>
      <c r="AK14" s="247"/>
      <c r="AL14" s="247"/>
      <c r="AM14" s="161"/>
      <c r="AN14" s="161"/>
    </row>
    <row r="15" spans="1:42" s="309" customFormat="1" ht="11.25" customHeight="1" x14ac:dyDescent="0.2">
      <c r="A15" s="139"/>
      <c r="B15" s="139" t="s">
        <v>288</v>
      </c>
      <c r="C15" s="139"/>
      <c r="D15" s="1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139"/>
      <c r="R15" s="161"/>
      <c r="S15" s="161"/>
      <c r="T15" s="161"/>
      <c r="U15" s="310"/>
      <c r="V15" s="313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7"/>
      <c r="AJ15" s="247"/>
      <c r="AK15" s="247"/>
      <c r="AL15" s="247"/>
      <c r="AM15" s="161"/>
      <c r="AN15" s="161"/>
      <c r="AO15" s="139"/>
      <c r="AP15" s="139"/>
    </row>
    <row r="16" spans="1:42" s="309" customFormat="1" ht="11.25" customHeight="1" x14ac:dyDescent="0.2">
      <c r="A16" s="139"/>
      <c r="B16" s="36" t="s">
        <v>33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61"/>
      <c r="S16" s="161"/>
      <c r="T16" s="161"/>
      <c r="AH16" s="246"/>
      <c r="AI16" s="247"/>
      <c r="AJ16" s="247"/>
      <c r="AK16" s="247"/>
      <c r="AL16" s="247"/>
      <c r="AM16" s="161"/>
      <c r="AN16" s="161"/>
      <c r="AO16" s="139"/>
      <c r="AP16" s="139"/>
    </row>
    <row r="17" spans="1:42" ht="15.75" customHeight="1" x14ac:dyDescent="0.2">
      <c r="A17" s="139"/>
      <c r="B17" s="139"/>
      <c r="C17" s="10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61"/>
      <c r="S17" s="161"/>
      <c r="T17" s="161"/>
      <c r="AH17" s="246"/>
      <c r="AI17" s="247"/>
      <c r="AJ17" s="247"/>
      <c r="AK17" s="247"/>
      <c r="AL17" s="247"/>
      <c r="AM17" s="161"/>
      <c r="AN17" s="161"/>
      <c r="AO17" s="139"/>
      <c r="AP17" s="139"/>
    </row>
    <row r="18" spans="1:42" ht="15.7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61"/>
      <c r="S18" s="161"/>
      <c r="T18" s="161"/>
      <c r="AH18" s="246"/>
      <c r="AI18" s="247"/>
      <c r="AJ18" s="247"/>
      <c r="AK18" s="247"/>
      <c r="AL18" s="247"/>
      <c r="AM18" s="109"/>
      <c r="AN18" s="109"/>
      <c r="AO18" s="109"/>
      <c r="AP18" s="109"/>
    </row>
    <row r="19" spans="1:42" ht="15.75" customHeight="1" x14ac:dyDescent="0.2">
      <c r="R19" s="153"/>
      <c r="S19" s="153"/>
      <c r="T19" s="153"/>
      <c r="AH19" s="244"/>
      <c r="AI19" s="211"/>
      <c r="AJ19" s="211"/>
      <c r="AK19" s="211"/>
      <c r="AL19" s="211"/>
      <c r="AM19" s="92"/>
      <c r="AN19" s="92"/>
      <c r="AO19" s="92"/>
      <c r="AP19" s="92"/>
    </row>
    <row r="20" spans="1:42" ht="15.75" customHeight="1" x14ac:dyDescent="0.2">
      <c r="R20" s="153"/>
      <c r="S20" s="153"/>
      <c r="T20" s="153"/>
      <c r="AH20" s="244"/>
      <c r="AI20" s="211"/>
      <c r="AJ20" s="211"/>
      <c r="AK20" s="211"/>
      <c r="AL20" s="211"/>
      <c r="AM20" s="92"/>
      <c r="AN20" s="92"/>
      <c r="AO20" s="92"/>
      <c r="AP20" s="92"/>
    </row>
    <row r="21" spans="1:42" ht="15.75" customHeight="1" x14ac:dyDescent="0.25">
      <c r="R21" s="153"/>
      <c r="S21" s="153"/>
      <c r="T21" s="153"/>
      <c r="U21" s="162"/>
      <c r="V21" s="250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44"/>
      <c r="AI21" s="211"/>
      <c r="AJ21" s="211"/>
      <c r="AK21" s="211"/>
      <c r="AL21" s="211"/>
      <c r="AM21" s="92"/>
      <c r="AN21" s="92"/>
      <c r="AO21" s="92"/>
      <c r="AP21" s="92"/>
    </row>
    <row r="22" spans="1:42" ht="15.75" customHeight="1" x14ac:dyDescent="0.25">
      <c r="R22" s="153"/>
      <c r="S22" s="153"/>
      <c r="T22" s="153"/>
      <c r="U22" s="162"/>
      <c r="V22" s="250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44"/>
      <c r="AI22" s="211"/>
      <c r="AJ22" s="211"/>
      <c r="AK22" s="211"/>
      <c r="AL22" s="211"/>
      <c r="AM22" s="92"/>
      <c r="AN22" s="92"/>
      <c r="AO22" s="92"/>
      <c r="AP22" s="92"/>
    </row>
    <row r="23" spans="1:42" ht="15.75" customHeight="1" x14ac:dyDescent="0.25">
      <c r="R23" s="153"/>
      <c r="S23" s="153"/>
      <c r="T23" s="153"/>
      <c r="U23" s="146"/>
      <c r="V23" s="245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11"/>
      <c r="AJ23" s="211"/>
      <c r="AK23" s="211"/>
      <c r="AL23" s="211"/>
      <c r="AM23" s="153"/>
      <c r="AN23" s="153"/>
    </row>
    <row r="24" spans="1:42" ht="15.75" customHeight="1" x14ac:dyDescent="0.25">
      <c r="R24" s="153"/>
      <c r="S24" s="153"/>
      <c r="T24" s="153"/>
      <c r="U24" s="163"/>
      <c r="V24" s="236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153"/>
      <c r="AN24" s="153"/>
    </row>
    <row r="25" spans="1:42" ht="15.75" customHeight="1" x14ac:dyDescent="0.25">
      <c r="R25" s="153"/>
      <c r="S25" s="153"/>
      <c r="T25" s="153"/>
      <c r="U25" s="163"/>
      <c r="V25" s="236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153"/>
      <c r="AN25" s="153"/>
    </row>
    <row r="26" spans="1:42" ht="15.75" customHeight="1" x14ac:dyDescent="0.25">
      <c r="R26" s="153"/>
      <c r="S26" s="153"/>
      <c r="T26" s="153"/>
      <c r="U26" s="154"/>
      <c r="V26" s="236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153"/>
      <c r="AN26" s="153"/>
    </row>
    <row r="27" spans="1:42" ht="15.75" customHeight="1" x14ac:dyDescent="0.25">
      <c r="R27" s="153"/>
      <c r="S27" s="153"/>
      <c r="T27" s="153"/>
      <c r="U27" s="154"/>
      <c r="V27" s="236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153"/>
      <c r="AN27" s="153"/>
    </row>
    <row r="28" spans="1:42" ht="15.75" customHeight="1" x14ac:dyDescent="0.25">
      <c r="R28" s="153"/>
      <c r="S28" s="153"/>
      <c r="T28" s="153"/>
      <c r="U28" s="154"/>
      <c r="V28" s="236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153"/>
      <c r="AN28" s="153"/>
    </row>
    <row r="29" spans="1:42" ht="15.75" customHeight="1" x14ac:dyDescent="0.25">
      <c r="R29" s="153"/>
      <c r="S29" s="153"/>
      <c r="T29" s="153"/>
      <c r="U29" s="154"/>
      <c r="V29" s="236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153"/>
      <c r="AN29" s="153"/>
    </row>
    <row r="30" spans="1:42" ht="15.75" customHeight="1" x14ac:dyDescent="0.25">
      <c r="R30" s="153"/>
      <c r="S30" s="153"/>
      <c r="T30" s="153"/>
      <c r="U30" s="154"/>
      <c r="V30" s="236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153"/>
      <c r="AN30" s="153"/>
    </row>
    <row r="31" spans="1:42" ht="15.75" customHeight="1" x14ac:dyDescent="0.25">
      <c r="R31" s="153"/>
      <c r="S31" s="153"/>
      <c r="T31" s="153"/>
      <c r="U31" s="154"/>
      <c r="V31" s="236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153"/>
      <c r="AN31" s="153"/>
    </row>
    <row r="32" spans="1:42" ht="15.75" customHeight="1" x14ac:dyDescent="0.25">
      <c r="R32" s="153"/>
      <c r="S32" s="153"/>
      <c r="T32" s="153"/>
      <c r="U32" s="154"/>
      <c r="V32" s="236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153"/>
      <c r="AN32" s="153"/>
    </row>
    <row r="33" spans="3:40" ht="15.75" customHeight="1" x14ac:dyDescent="0.25">
      <c r="R33" s="153"/>
      <c r="S33" s="153"/>
      <c r="T33" s="153"/>
      <c r="U33" s="154"/>
      <c r="V33" s="236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153"/>
      <c r="AN33" s="153"/>
    </row>
    <row r="34" spans="3:40" ht="15.75" customHeight="1" x14ac:dyDescent="0.25">
      <c r="R34" s="153"/>
      <c r="S34" s="153"/>
      <c r="T34" s="153"/>
      <c r="U34" s="154"/>
      <c r="V34" s="236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153"/>
      <c r="AN34" s="153"/>
    </row>
    <row r="35" spans="3:40" ht="15.75" customHeight="1" x14ac:dyDescent="0.25">
      <c r="R35" s="153"/>
      <c r="S35" s="153"/>
      <c r="T35" s="153"/>
      <c r="U35" s="154"/>
      <c r="V35" s="236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153"/>
      <c r="AN35" s="153"/>
    </row>
    <row r="36" spans="3:40" ht="15.75" customHeight="1" x14ac:dyDescent="0.25">
      <c r="C36" s="139" t="s">
        <v>288</v>
      </c>
      <c r="R36" s="153"/>
      <c r="S36" s="153"/>
      <c r="T36" s="153"/>
      <c r="U36" s="154"/>
      <c r="V36" s="236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153"/>
      <c r="AN36" s="153"/>
    </row>
    <row r="37" spans="3:40" ht="15.75" customHeight="1" x14ac:dyDescent="0.25">
      <c r="R37" s="153"/>
      <c r="S37" s="153"/>
      <c r="T37" s="153"/>
      <c r="U37" s="154"/>
      <c r="V37" s="236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153"/>
      <c r="AN37" s="153"/>
    </row>
    <row r="38" spans="3:40" ht="15.75" customHeight="1" x14ac:dyDescent="0.25">
      <c r="C38" s="92"/>
      <c r="D38" s="92"/>
      <c r="E38" s="92"/>
      <c r="F38" s="92"/>
      <c r="G38" s="92"/>
      <c r="H38" s="92"/>
      <c r="I38" s="92"/>
      <c r="R38" s="153"/>
      <c r="S38" s="153"/>
      <c r="T38" s="153"/>
      <c r="U38" s="154"/>
      <c r="V38" s="236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153"/>
      <c r="AN38" s="153"/>
    </row>
    <row r="39" spans="3:40" ht="15.75" customHeight="1" x14ac:dyDescent="0.25">
      <c r="C39" s="92"/>
      <c r="D39" s="92"/>
      <c r="E39" s="92"/>
      <c r="F39" s="92"/>
      <c r="G39" s="92"/>
      <c r="H39" s="92"/>
      <c r="I39" s="92"/>
      <c r="R39" s="153"/>
      <c r="S39" s="153"/>
      <c r="T39" s="153"/>
      <c r="U39" s="154"/>
      <c r="V39" s="236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153"/>
      <c r="AN39" s="153"/>
    </row>
    <row r="40" spans="3:40" ht="15.75" customHeight="1" x14ac:dyDescent="0.25">
      <c r="C40" s="92"/>
      <c r="D40" s="92"/>
      <c r="E40" s="92"/>
      <c r="F40" s="92"/>
      <c r="G40" s="92"/>
      <c r="H40" s="92"/>
      <c r="I40" s="92"/>
      <c r="R40" s="153"/>
      <c r="S40" s="153"/>
      <c r="T40" s="153"/>
      <c r="U40" s="154"/>
      <c r="V40" s="236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153"/>
      <c r="AN40" s="153"/>
    </row>
    <row r="41" spans="3:40" ht="15.75" customHeight="1" x14ac:dyDescent="0.25">
      <c r="C41" s="314"/>
      <c r="D41" s="315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R41" s="153"/>
      <c r="S41" s="153"/>
      <c r="T41" s="153"/>
      <c r="U41" s="154"/>
      <c r="V41" s="236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153"/>
      <c r="AN41" s="153"/>
    </row>
    <row r="42" spans="3:40" ht="15.75" customHeight="1" x14ac:dyDescent="0.25">
      <c r="C42" s="162"/>
      <c r="D42" s="248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R42" s="153"/>
      <c r="S42" s="153"/>
      <c r="T42" s="153"/>
      <c r="U42" s="154"/>
      <c r="V42" s="236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153"/>
      <c r="AN42" s="153"/>
    </row>
    <row r="43" spans="3:40" ht="15.75" customHeight="1" x14ac:dyDescent="0.25">
      <c r="C43" s="460"/>
      <c r="D43" s="461" t="s">
        <v>5</v>
      </c>
      <c r="E43" s="462" t="s">
        <v>6</v>
      </c>
      <c r="F43" s="461" t="s">
        <v>7</v>
      </c>
      <c r="G43" s="462" t="s">
        <v>8</v>
      </c>
      <c r="H43" s="461" t="s">
        <v>9</v>
      </c>
      <c r="I43" s="462" t="s">
        <v>10</v>
      </c>
      <c r="J43" s="461" t="s">
        <v>11</v>
      </c>
      <c r="K43" s="462" t="s">
        <v>12</v>
      </c>
      <c r="L43" s="461" t="s">
        <v>289</v>
      </c>
      <c r="M43" s="462" t="s">
        <v>14</v>
      </c>
      <c r="N43" s="461" t="s">
        <v>15</v>
      </c>
      <c r="O43" s="462" t="s">
        <v>16</v>
      </c>
      <c r="R43" s="153"/>
      <c r="S43" s="153"/>
      <c r="T43" s="153"/>
      <c r="U43" s="154"/>
      <c r="V43" s="236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153"/>
      <c r="AN43" s="153"/>
    </row>
    <row r="44" spans="3:40" ht="15.75" customHeight="1" x14ac:dyDescent="0.25">
      <c r="C44" s="463" t="s">
        <v>4</v>
      </c>
      <c r="D44" s="464">
        <f>+E7</f>
        <v>0</v>
      </c>
      <c r="E44" s="464">
        <f>+F7</f>
        <v>0</v>
      </c>
      <c r="F44" s="464">
        <f>+G7</f>
        <v>0</v>
      </c>
      <c r="G44" s="464">
        <f>+H7</f>
        <v>0</v>
      </c>
      <c r="H44" s="464">
        <f>+I7</f>
        <v>0.97699999999999998</v>
      </c>
      <c r="I44" s="464">
        <f>+J7</f>
        <v>0</v>
      </c>
      <c r="J44" s="464">
        <f>+K7</f>
        <v>0</v>
      </c>
      <c r="K44" s="464">
        <f>+L7</f>
        <v>0</v>
      </c>
      <c r="L44" s="464">
        <f>+M7</f>
        <v>0</v>
      </c>
      <c r="M44" s="464">
        <f>+N7</f>
        <v>0</v>
      </c>
      <c r="N44" s="464">
        <f>+O7</f>
        <v>0</v>
      </c>
      <c r="O44" s="464">
        <f>+P7</f>
        <v>0</v>
      </c>
      <c r="R44" s="153"/>
      <c r="S44" s="153"/>
      <c r="T44" s="153"/>
      <c r="U44" s="154"/>
      <c r="V44" s="236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153"/>
      <c r="AN44" s="153"/>
    </row>
    <row r="45" spans="3:40" ht="15.75" customHeight="1" x14ac:dyDescent="0.25">
      <c r="C45" s="460"/>
      <c r="D45" s="465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R45" s="153"/>
      <c r="S45" s="153"/>
      <c r="T45" s="153"/>
      <c r="U45" s="154"/>
      <c r="V45" s="236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153"/>
      <c r="AN45" s="153"/>
    </row>
    <row r="46" spans="3:40" ht="15.75" customHeight="1" x14ac:dyDescent="0.25">
      <c r="R46" s="153"/>
      <c r="S46" s="153"/>
      <c r="T46" s="153"/>
      <c r="U46" s="154"/>
      <c r="V46" s="236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153"/>
      <c r="AN46" s="153"/>
    </row>
    <row r="47" spans="3:40" ht="15.75" customHeight="1" x14ac:dyDescent="0.25">
      <c r="R47" s="153"/>
      <c r="S47" s="153"/>
      <c r="T47" s="153"/>
      <c r="U47" s="154"/>
      <c r="V47" s="236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153"/>
      <c r="AN47" s="153"/>
    </row>
    <row r="48" spans="3:40" ht="15.75" customHeight="1" x14ac:dyDescent="0.25">
      <c r="C48" s="92"/>
      <c r="D48" s="92"/>
      <c r="E48" s="92"/>
      <c r="F48" s="92"/>
      <c r="G48" s="92"/>
      <c r="H48" s="92"/>
      <c r="I48" s="92"/>
      <c r="R48" s="153"/>
      <c r="S48" s="153"/>
      <c r="T48" s="153"/>
      <c r="U48" s="154"/>
      <c r="V48" s="236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153"/>
      <c r="AN48" s="153"/>
    </row>
    <row r="49" spans="3:40" ht="15.75" customHeight="1" x14ac:dyDescent="0.25">
      <c r="C49" s="92"/>
      <c r="D49" s="92"/>
      <c r="E49" s="92"/>
      <c r="F49" s="92"/>
      <c r="G49" s="92"/>
      <c r="H49" s="92"/>
      <c r="I49" s="92"/>
      <c r="R49" s="108"/>
      <c r="S49" s="108"/>
      <c r="T49" s="108"/>
      <c r="U49" s="135"/>
      <c r="V49" s="236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153"/>
      <c r="AN49" s="153"/>
    </row>
    <row r="50" spans="3:40" ht="15.75" customHeight="1" x14ac:dyDescent="0.25">
      <c r="C50" s="92"/>
      <c r="D50" s="92"/>
      <c r="E50" s="92"/>
      <c r="F50" s="92"/>
      <c r="G50" s="92"/>
      <c r="H50" s="92"/>
      <c r="I50" s="92"/>
      <c r="R50" s="108"/>
      <c r="S50" s="108"/>
      <c r="T50" s="108"/>
      <c r="U50" s="135"/>
      <c r="V50" s="236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153"/>
      <c r="AN50" s="153"/>
    </row>
    <row r="51" spans="3:40" ht="15.75" customHeight="1" x14ac:dyDescent="0.25">
      <c r="C51" s="92"/>
      <c r="D51" s="92"/>
      <c r="E51" s="92"/>
      <c r="F51" s="92"/>
      <c r="G51" s="92"/>
      <c r="H51" s="92"/>
      <c r="I51" s="92"/>
      <c r="R51" s="108"/>
      <c r="S51" s="108"/>
      <c r="T51" s="108"/>
      <c r="U51" s="135"/>
      <c r="V51" s="236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153"/>
      <c r="AN51" s="153"/>
    </row>
    <row r="52" spans="3:40" ht="15.75" customHeight="1" x14ac:dyDescent="0.25">
      <c r="C52" s="92"/>
      <c r="D52" s="92"/>
      <c r="E52" s="92"/>
      <c r="F52" s="92"/>
      <c r="G52" s="92"/>
      <c r="H52" s="92"/>
      <c r="I52" s="92"/>
      <c r="R52" s="108"/>
      <c r="S52" s="108"/>
      <c r="T52" s="108"/>
      <c r="U52" s="135"/>
      <c r="V52" s="236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153"/>
      <c r="AN52" s="153"/>
    </row>
    <row r="53" spans="3:40" ht="15.75" customHeight="1" x14ac:dyDescent="0.25">
      <c r="R53" s="108"/>
      <c r="S53" s="108"/>
      <c r="T53" s="108"/>
      <c r="U53" s="135"/>
      <c r="V53" s="236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153"/>
      <c r="AN53" s="153"/>
    </row>
    <row r="54" spans="3:40" ht="15.75" customHeight="1" x14ac:dyDescent="0.25">
      <c r="R54" s="108"/>
      <c r="S54" s="108"/>
      <c r="T54" s="108"/>
      <c r="U54" s="135"/>
      <c r="V54" s="236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153"/>
      <c r="AN54" s="153"/>
    </row>
    <row r="55" spans="3:40" ht="15.75" customHeight="1" x14ac:dyDescent="0.25">
      <c r="C55" s="139" t="s">
        <v>288</v>
      </c>
      <c r="R55" s="108"/>
      <c r="S55" s="108"/>
      <c r="T55" s="108"/>
      <c r="U55" s="135"/>
      <c r="V55" s="236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153"/>
      <c r="AN55" s="153"/>
    </row>
    <row r="56" spans="3:40" ht="15.75" customHeight="1" x14ac:dyDescent="0.25">
      <c r="R56" s="108"/>
      <c r="S56" s="108"/>
      <c r="T56" s="108"/>
      <c r="U56" s="135"/>
      <c r="V56" s="236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153"/>
      <c r="AN56" s="153"/>
    </row>
    <row r="57" spans="3:40" ht="15.75" customHeight="1" x14ac:dyDescent="0.25">
      <c r="R57" s="108"/>
      <c r="S57" s="108"/>
      <c r="T57" s="108"/>
      <c r="U57" s="135"/>
      <c r="V57" s="236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153"/>
      <c r="AN57" s="153"/>
    </row>
    <row r="58" spans="3:40" ht="15.75" customHeight="1" x14ac:dyDescent="0.25">
      <c r="R58" s="108"/>
      <c r="S58" s="108"/>
      <c r="T58" s="108"/>
      <c r="U58" s="135"/>
      <c r="V58" s="236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153"/>
      <c r="AN58" s="153"/>
    </row>
    <row r="59" spans="3:40" ht="15.75" customHeight="1" x14ac:dyDescent="0.25">
      <c r="R59" s="153"/>
      <c r="S59" s="153"/>
      <c r="T59" s="153"/>
      <c r="U59" s="114"/>
      <c r="V59" s="236"/>
      <c r="W59" s="236"/>
      <c r="X59" s="237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153"/>
      <c r="AN59" s="153"/>
    </row>
    <row r="60" spans="3:40" ht="15.75" customHeight="1" x14ac:dyDescent="0.25">
      <c r="R60" s="153"/>
      <c r="S60" s="153"/>
      <c r="T60" s="153"/>
      <c r="U60" s="114"/>
      <c r="V60" s="236"/>
      <c r="W60" s="236"/>
      <c r="X60" s="237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153"/>
      <c r="AN60" s="153"/>
    </row>
    <row r="61" spans="3:40" ht="15.75" customHeight="1" x14ac:dyDescent="0.25">
      <c r="R61" s="153"/>
      <c r="S61" s="153"/>
      <c r="T61" s="153"/>
      <c r="U61" s="114"/>
      <c r="V61" s="236"/>
      <c r="W61" s="211"/>
      <c r="X61" s="237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153"/>
      <c r="AN61" s="153"/>
    </row>
    <row r="62" spans="3:40" ht="15.75" customHeight="1" x14ac:dyDescent="0.25">
      <c r="R62" s="153"/>
      <c r="S62" s="153"/>
      <c r="T62" s="153"/>
      <c r="U62" s="114"/>
      <c r="V62" s="236"/>
      <c r="W62" s="211"/>
      <c r="X62" s="237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153"/>
      <c r="AN62" s="153"/>
    </row>
    <row r="63" spans="3:40" ht="15.75" customHeight="1" x14ac:dyDescent="0.25">
      <c r="R63" s="153"/>
      <c r="S63" s="153"/>
      <c r="T63" s="153"/>
      <c r="U63" s="114"/>
      <c r="V63" s="236"/>
      <c r="W63" s="211"/>
      <c r="X63" s="237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153"/>
      <c r="AN63" s="153"/>
    </row>
    <row r="64" spans="3:40" ht="15.75" customHeight="1" x14ac:dyDescent="0.25">
      <c r="R64" s="153"/>
      <c r="S64" s="153"/>
      <c r="T64" s="153"/>
      <c r="U64" s="114"/>
      <c r="V64" s="236"/>
      <c r="W64" s="236"/>
      <c r="X64" s="237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153"/>
      <c r="AN64" s="153"/>
    </row>
    <row r="65" spans="18:40" ht="15.75" customHeight="1" x14ac:dyDescent="0.25">
      <c r="R65" s="153"/>
      <c r="S65" s="153"/>
      <c r="T65" s="153"/>
      <c r="U65" s="114"/>
      <c r="V65" s="236"/>
      <c r="W65" s="236"/>
      <c r="X65" s="237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153"/>
      <c r="AN65" s="153"/>
    </row>
    <row r="66" spans="18:40" ht="15.75" customHeight="1" x14ac:dyDescent="0.25">
      <c r="R66" s="153"/>
      <c r="S66" s="153"/>
      <c r="T66" s="153"/>
      <c r="U66" s="114"/>
      <c r="V66" s="236"/>
      <c r="W66" s="236"/>
      <c r="X66" s="237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153"/>
      <c r="AN66" s="153"/>
    </row>
    <row r="67" spans="18:40" ht="15.75" customHeight="1" x14ac:dyDescent="0.25">
      <c r="R67" s="153"/>
      <c r="S67" s="153"/>
      <c r="T67" s="153"/>
      <c r="U67" s="132"/>
      <c r="V67" s="236"/>
      <c r="W67" s="236"/>
      <c r="X67" s="237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153"/>
      <c r="AN67" s="153"/>
    </row>
    <row r="68" spans="18:40" ht="15.75" customHeight="1" x14ac:dyDescent="0.25">
      <c r="R68" s="153"/>
      <c r="S68" s="153"/>
      <c r="T68" s="153"/>
      <c r="U68" s="154"/>
      <c r="V68" s="236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153"/>
      <c r="AN68" s="153"/>
    </row>
    <row r="69" spans="18:40" ht="15.75" customHeight="1" x14ac:dyDescent="0.25">
      <c r="R69" s="153"/>
      <c r="S69" s="153"/>
      <c r="T69" s="153"/>
      <c r="U69" s="154"/>
      <c r="V69" s="236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153"/>
      <c r="AN69" s="153"/>
    </row>
    <row r="70" spans="18:40" ht="15.75" customHeight="1" x14ac:dyDescent="0.25">
      <c r="R70" s="153"/>
      <c r="S70" s="153"/>
      <c r="T70" s="153"/>
      <c r="U70" s="154"/>
      <c r="V70" s="236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153"/>
      <c r="AN70" s="153"/>
    </row>
    <row r="71" spans="18:40" ht="15.75" customHeight="1" x14ac:dyDescent="0.25">
      <c r="R71" s="153"/>
      <c r="S71" s="153"/>
      <c r="T71" s="153"/>
      <c r="U71" s="154"/>
      <c r="V71" s="236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153"/>
      <c r="AN71" s="153"/>
    </row>
    <row r="72" spans="18:40" ht="15.75" customHeight="1" x14ac:dyDescent="0.25">
      <c r="R72" s="153"/>
      <c r="S72" s="153"/>
      <c r="T72" s="153"/>
      <c r="U72" s="154"/>
      <c r="V72" s="236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153"/>
      <c r="AN72" s="153"/>
    </row>
    <row r="73" spans="18:40" ht="15.75" customHeight="1" x14ac:dyDescent="0.25">
      <c r="R73" s="153"/>
      <c r="S73" s="153"/>
      <c r="T73" s="153"/>
      <c r="U73" s="154"/>
      <c r="V73" s="236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153"/>
      <c r="AN73" s="153"/>
    </row>
    <row r="74" spans="18:40" ht="15.75" customHeight="1" x14ac:dyDescent="0.25">
      <c r="R74" s="153"/>
      <c r="S74" s="153"/>
      <c r="T74" s="153"/>
      <c r="U74" s="154"/>
      <c r="V74" s="236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153"/>
      <c r="AN74" s="153"/>
    </row>
    <row r="75" spans="18:40" ht="15.75" customHeight="1" x14ac:dyDescent="0.25">
      <c r="R75" s="153"/>
      <c r="S75" s="153"/>
      <c r="T75" s="153"/>
      <c r="U75" s="154"/>
      <c r="V75" s="236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153"/>
      <c r="AN75" s="153"/>
    </row>
    <row r="76" spans="18:40" ht="15.75" customHeight="1" x14ac:dyDescent="0.25">
      <c r="R76" s="153"/>
      <c r="S76" s="153"/>
      <c r="T76" s="153"/>
      <c r="U76" s="154"/>
      <c r="V76" s="236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153"/>
      <c r="AN76" s="153"/>
    </row>
    <row r="77" spans="18:40" ht="15.75" customHeight="1" x14ac:dyDescent="0.25">
      <c r="R77" s="153"/>
      <c r="S77" s="153"/>
      <c r="T77" s="153"/>
      <c r="U77" s="154"/>
      <c r="V77" s="236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153"/>
      <c r="AN77" s="153"/>
    </row>
    <row r="78" spans="18:40" ht="15.75" customHeight="1" x14ac:dyDescent="0.25">
      <c r="R78" s="153"/>
      <c r="S78" s="153"/>
      <c r="T78" s="153"/>
      <c r="U78" s="154"/>
      <c r="V78" s="236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153"/>
      <c r="AN78" s="153"/>
    </row>
    <row r="79" spans="18:40" ht="15.75" customHeight="1" x14ac:dyDescent="0.25">
      <c r="R79" s="153"/>
      <c r="S79" s="153"/>
      <c r="T79" s="153"/>
      <c r="U79" s="154"/>
      <c r="V79" s="236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153"/>
      <c r="AN79" s="153"/>
    </row>
    <row r="80" spans="18:40" ht="15.75" customHeight="1" x14ac:dyDescent="0.25">
      <c r="R80" s="132"/>
      <c r="S80" s="132"/>
      <c r="T80" s="132"/>
      <c r="U80" s="135"/>
      <c r="V80" s="236"/>
      <c r="W80" s="237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153"/>
      <c r="AN80" s="153"/>
    </row>
    <row r="81" spans="18:40" ht="15.75" customHeight="1" x14ac:dyDescent="0.25">
      <c r="R81" s="153"/>
      <c r="S81" s="153"/>
      <c r="T81" s="153"/>
      <c r="U81" s="154"/>
      <c r="V81" s="236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153"/>
      <c r="AN81" s="153"/>
    </row>
    <row r="82" spans="18:40" ht="15.75" customHeight="1" x14ac:dyDescent="0.25">
      <c r="R82" s="153"/>
      <c r="S82" s="153"/>
      <c r="T82" s="153"/>
      <c r="U82" s="154"/>
      <c r="V82" s="236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153"/>
      <c r="AN82" s="153"/>
    </row>
    <row r="83" spans="18:40" ht="15.75" customHeight="1" x14ac:dyDescent="0.25">
      <c r="R83" s="153"/>
      <c r="S83" s="153"/>
      <c r="T83" s="153"/>
      <c r="U83" s="154"/>
      <c r="V83" s="236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153"/>
      <c r="AN83" s="153"/>
    </row>
    <row r="84" spans="18:40" ht="15.75" customHeight="1" x14ac:dyDescent="0.25">
      <c r="R84" s="153"/>
      <c r="S84" s="153"/>
      <c r="T84" s="153"/>
      <c r="U84" s="154"/>
      <c r="V84" s="236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153"/>
      <c r="AN84" s="153"/>
    </row>
    <row r="85" spans="18:40" ht="15.75" customHeight="1" x14ac:dyDescent="0.25">
      <c r="R85" s="153"/>
      <c r="S85" s="153"/>
      <c r="T85" s="153"/>
      <c r="U85" s="154"/>
      <c r="V85" s="236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153"/>
      <c r="AN85" s="153"/>
    </row>
    <row r="86" spans="18:40" ht="15.75" customHeight="1" x14ac:dyDescent="0.25">
      <c r="R86" s="153"/>
      <c r="S86" s="153"/>
      <c r="T86" s="153"/>
      <c r="U86" s="154"/>
      <c r="V86" s="236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153"/>
      <c r="AN86" s="153"/>
    </row>
    <row r="87" spans="18:40" ht="15.75" customHeight="1" x14ac:dyDescent="0.25">
      <c r="R87" s="153"/>
      <c r="S87" s="153"/>
      <c r="T87" s="153"/>
      <c r="U87" s="154"/>
      <c r="V87" s="236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153"/>
      <c r="AN87" s="153"/>
    </row>
    <row r="88" spans="18:40" ht="15.75" customHeight="1" x14ac:dyDescent="0.25">
      <c r="R88" s="153"/>
      <c r="S88" s="153"/>
      <c r="T88" s="153"/>
      <c r="U88" s="154"/>
      <c r="V88" s="236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153"/>
      <c r="AN88" s="153"/>
    </row>
    <row r="89" spans="18:40" ht="15.75" customHeight="1" x14ac:dyDescent="0.25">
      <c r="R89" s="153"/>
      <c r="S89" s="153"/>
      <c r="T89" s="153"/>
      <c r="U89" s="154"/>
      <c r="V89" s="236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153"/>
      <c r="AN89" s="153"/>
    </row>
    <row r="90" spans="18:40" ht="15.75" customHeight="1" x14ac:dyDescent="0.25">
      <c r="R90" s="153"/>
      <c r="S90" s="153"/>
      <c r="T90" s="153"/>
      <c r="U90" s="154"/>
      <c r="V90" s="236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153"/>
      <c r="AN90" s="153"/>
    </row>
    <row r="91" spans="18:40" ht="15.75" customHeight="1" x14ac:dyDescent="0.25">
      <c r="R91" s="153"/>
      <c r="S91" s="153"/>
      <c r="T91" s="153"/>
      <c r="U91" s="154"/>
      <c r="V91" s="236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153"/>
      <c r="AN91" s="153"/>
    </row>
    <row r="92" spans="18:40" ht="15.75" customHeight="1" x14ac:dyDescent="0.25">
      <c r="R92" s="153"/>
      <c r="S92" s="153"/>
      <c r="T92" s="153"/>
      <c r="U92" s="154"/>
      <c r="V92" s="236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153"/>
      <c r="AN92" s="153"/>
    </row>
    <row r="93" spans="18:40" ht="15.75" customHeight="1" x14ac:dyDescent="0.25">
      <c r="R93" s="153"/>
      <c r="S93" s="153"/>
      <c r="T93" s="153"/>
      <c r="U93" s="154"/>
      <c r="V93" s="236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153"/>
      <c r="AN93" s="153"/>
    </row>
    <row r="94" spans="18:40" ht="15.75" customHeight="1" x14ac:dyDescent="0.25">
      <c r="R94" s="153"/>
      <c r="S94" s="153"/>
      <c r="T94" s="153"/>
      <c r="U94" s="154"/>
      <c r="V94" s="236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153"/>
      <c r="AN94" s="153"/>
    </row>
    <row r="95" spans="18:40" ht="15.75" customHeight="1" x14ac:dyDescent="0.25">
      <c r="R95" s="153"/>
      <c r="S95" s="153"/>
      <c r="T95" s="153"/>
      <c r="U95" s="154"/>
      <c r="V95" s="236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153"/>
      <c r="AN95" s="153"/>
    </row>
    <row r="96" spans="18:40" ht="15.75" customHeight="1" x14ac:dyDescent="0.25">
      <c r="R96" s="153"/>
      <c r="S96" s="153"/>
      <c r="T96" s="153"/>
      <c r="U96" s="154"/>
      <c r="V96" s="236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153"/>
      <c r="AN96" s="153"/>
    </row>
    <row r="97" spans="18:40" ht="15.75" customHeight="1" x14ac:dyDescent="0.25">
      <c r="R97" s="153"/>
      <c r="S97" s="153"/>
      <c r="T97" s="153"/>
      <c r="U97" s="154"/>
      <c r="V97" s="236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153"/>
      <c r="AN97" s="153"/>
    </row>
    <row r="98" spans="18:40" ht="15.75" customHeight="1" x14ac:dyDescent="0.25">
      <c r="R98" s="153"/>
      <c r="S98" s="153"/>
      <c r="T98" s="153"/>
      <c r="U98" s="154"/>
      <c r="V98" s="236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153"/>
      <c r="AN98" s="153"/>
    </row>
    <row r="99" spans="18:40" ht="15.75" customHeight="1" x14ac:dyDescent="0.25">
      <c r="R99" s="153"/>
      <c r="S99" s="153"/>
      <c r="T99" s="153"/>
      <c r="U99" s="154"/>
      <c r="V99" s="236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153"/>
      <c r="AN99" s="153"/>
    </row>
    <row r="100" spans="18:40" ht="15.75" customHeight="1" x14ac:dyDescent="0.25">
      <c r="R100" s="153"/>
      <c r="S100" s="153"/>
      <c r="T100" s="153"/>
      <c r="U100" s="154"/>
      <c r="V100" s="236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153"/>
      <c r="AN100" s="153"/>
    </row>
    <row r="101" spans="18:40" ht="15.75" customHeight="1" x14ac:dyDescent="0.25">
      <c r="R101" s="153"/>
      <c r="S101" s="153"/>
      <c r="T101" s="153"/>
      <c r="U101" s="154"/>
      <c r="V101" s="236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153"/>
      <c r="AN101" s="153"/>
    </row>
    <row r="102" spans="18:40" ht="15.75" customHeight="1" x14ac:dyDescent="0.25">
      <c r="R102" s="153"/>
      <c r="S102" s="153"/>
      <c r="T102" s="153"/>
      <c r="U102" s="154"/>
      <c r="V102" s="236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153"/>
      <c r="AN102" s="153"/>
    </row>
    <row r="103" spans="18:40" ht="15.75" customHeight="1" x14ac:dyDescent="0.25">
      <c r="R103" s="153"/>
      <c r="S103" s="153"/>
      <c r="T103" s="153"/>
      <c r="U103" s="154"/>
      <c r="V103" s="236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153"/>
      <c r="AN103" s="153"/>
    </row>
    <row r="104" spans="18:40" ht="15.75" customHeight="1" x14ac:dyDescent="0.25">
      <c r="R104" s="153"/>
      <c r="S104" s="153"/>
      <c r="T104" s="153"/>
      <c r="U104" s="154"/>
      <c r="V104" s="236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153"/>
      <c r="AN104" s="153"/>
    </row>
    <row r="105" spans="18:40" ht="15.75" customHeight="1" x14ac:dyDescent="0.25">
      <c r="R105" s="153"/>
      <c r="S105" s="153"/>
      <c r="T105" s="153"/>
      <c r="U105" s="154"/>
      <c r="V105" s="236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153"/>
      <c r="AN105" s="153"/>
    </row>
    <row r="106" spans="18:40" ht="15.75" customHeight="1" x14ac:dyDescent="0.25">
      <c r="R106" s="153"/>
      <c r="S106" s="153"/>
      <c r="T106" s="153"/>
      <c r="U106" s="154"/>
      <c r="V106" s="236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153"/>
      <c r="AN106" s="153"/>
    </row>
    <row r="107" spans="18:40" ht="15.75" customHeight="1" x14ac:dyDescent="0.25">
      <c r="R107" s="153"/>
      <c r="S107" s="153"/>
      <c r="T107" s="153"/>
      <c r="U107" s="154"/>
      <c r="V107" s="236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153"/>
      <c r="AN107" s="153"/>
    </row>
    <row r="108" spans="18:40" ht="15.75" customHeight="1" x14ac:dyDescent="0.25">
      <c r="R108" s="153"/>
      <c r="S108" s="153"/>
      <c r="T108" s="153"/>
      <c r="U108" s="154"/>
      <c r="V108" s="236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153"/>
      <c r="AN108" s="153"/>
    </row>
    <row r="109" spans="18:40" ht="15.75" customHeight="1" x14ac:dyDescent="0.25">
      <c r="R109" s="153"/>
      <c r="S109" s="153"/>
      <c r="T109" s="153"/>
      <c r="U109" s="154"/>
      <c r="V109" s="236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153"/>
      <c r="AN109" s="153"/>
    </row>
    <row r="110" spans="18:40" ht="15.75" customHeight="1" x14ac:dyDescent="0.25">
      <c r="R110" s="153"/>
      <c r="S110" s="153"/>
      <c r="T110" s="153"/>
      <c r="U110" s="154"/>
      <c r="V110" s="236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153"/>
      <c r="AN110" s="153"/>
    </row>
    <row r="111" spans="18:40" ht="15.75" customHeight="1" x14ac:dyDescent="0.25">
      <c r="R111" s="153"/>
      <c r="S111" s="153"/>
      <c r="T111" s="153"/>
      <c r="U111" s="154"/>
      <c r="V111" s="236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153"/>
      <c r="AN111" s="153"/>
    </row>
    <row r="112" spans="18:40" ht="15.75" customHeight="1" x14ac:dyDescent="0.25">
      <c r="R112" s="153"/>
      <c r="S112" s="153"/>
      <c r="T112" s="153"/>
      <c r="U112" s="154"/>
      <c r="V112" s="236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153"/>
      <c r="AN112" s="153"/>
    </row>
    <row r="113" spans="18:40" ht="15.75" customHeight="1" x14ac:dyDescent="0.25">
      <c r="R113" s="153"/>
      <c r="S113" s="153"/>
      <c r="T113" s="153"/>
      <c r="U113" s="154"/>
      <c r="V113" s="236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153"/>
      <c r="AN113" s="153"/>
    </row>
    <row r="114" spans="18:40" ht="15.75" customHeight="1" x14ac:dyDescent="0.25">
      <c r="R114" s="153"/>
      <c r="S114" s="153"/>
      <c r="T114" s="153"/>
      <c r="U114" s="154"/>
      <c r="V114" s="236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153"/>
      <c r="AN114" s="153"/>
    </row>
    <row r="115" spans="18:40" ht="15.75" customHeight="1" x14ac:dyDescent="0.25">
      <c r="R115" s="153"/>
      <c r="S115" s="153"/>
      <c r="T115" s="153"/>
      <c r="U115" s="154"/>
      <c r="V115" s="236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153"/>
      <c r="AN115" s="153"/>
    </row>
    <row r="116" spans="18:40" ht="15.75" customHeight="1" x14ac:dyDescent="0.25">
      <c r="R116" s="153"/>
      <c r="S116" s="153"/>
      <c r="T116" s="153"/>
      <c r="U116" s="154"/>
      <c r="V116" s="236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153"/>
      <c r="AN116" s="153"/>
    </row>
    <row r="117" spans="18:40" ht="15.75" customHeight="1" x14ac:dyDescent="0.25">
      <c r="R117" s="153"/>
      <c r="S117" s="153"/>
      <c r="T117" s="153"/>
      <c r="U117" s="154"/>
      <c r="V117" s="236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153"/>
      <c r="AN117" s="153"/>
    </row>
    <row r="118" spans="18:40" ht="15.75" customHeight="1" x14ac:dyDescent="0.25">
      <c r="R118" s="153"/>
      <c r="S118" s="153"/>
      <c r="T118" s="153"/>
      <c r="U118" s="154"/>
      <c r="V118" s="236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153"/>
      <c r="AN118" s="153"/>
    </row>
    <row r="119" spans="18:40" ht="15.75" customHeight="1" x14ac:dyDescent="0.25">
      <c r="R119" s="153"/>
      <c r="S119" s="153"/>
      <c r="T119" s="153"/>
      <c r="U119" s="154"/>
      <c r="V119" s="236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153"/>
      <c r="AN119" s="153"/>
    </row>
    <row r="120" spans="18:40" ht="15.75" customHeight="1" x14ac:dyDescent="0.25">
      <c r="R120" s="153"/>
      <c r="S120" s="153"/>
      <c r="T120" s="153"/>
      <c r="U120" s="154"/>
      <c r="V120" s="236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153"/>
      <c r="AN120" s="153"/>
    </row>
    <row r="121" spans="18:40" ht="15.75" customHeight="1" x14ac:dyDescent="0.25">
      <c r="R121" s="153"/>
      <c r="S121" s="153"/>
      <c r="T121" s="153"/>
      <c r="U121" s="154"/>
      <c r="V121" s="236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153"/>
      <c r="AN121" s="153"/>
    </row>
    <row r="122" spans="18:40" ht="15.75" customHeight="1" x14ac:dyDescent="0.25">
      <c r="R122" s="153"/>
      <c r="S122" s="153"/>
      <c r="T122" s="153"/>
      <c r="U122" s="154"/>
      <c r="V122" s="236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153"/>
      <c r="AN122" s="153"/>
    </row>
    <row r="123" spans="18:40" ht="15.75" customHeight="1" x14ac:dyDescent="0.25">
      <c r="R123" s="153"/>
      <c r="S123" s="153"/>
      <c r="T123" s="153"/>
      <c r="U123" s="154"/>
      <c r="V123" s="236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153"/>
      <c r="AN123" s="153"/>
    </row>
    <row r="124" spans="18:40" ht="15.75" customHeight="1" x14ac:dyDescent="0.25">
      <c r="R124" s="153"/>
      <c r="S124" s="153"/>
      <c r="T124" s="153"/>
      <c r="U124" s="154"/>
      <c r="V124" s="236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153"/>
      <c r="AN124" s="153"/>
    </row>
    <row r="125" spans="18:40" ht="15.75" customHeight="1" x14ac:dyDescent="0.25">
      <c r="R125" s="153"/>
      <c r="S125" s="153"/>
      <c r="T125" s="153"/>
      <c r="U125" s="154"/>
      <c r="V125" s="236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153"/>
      <c r="AN125" s="153"/>
    </row>
    <row r="126" spans="18:40" ht="15.75" customHeight="1" x14ac:dyDescent="0.25">
      <c r="R126" s="153"/>
      <c r="S126" s="153"/>
      <c r="T126" s="153"/>
      <c r="U126" s="154"/>
      <c r="V126" s="236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153"/>
      <c r="AN126" s="153"/>
    </row>
    <row r="127" spans="18:40" ht="15.75" customHeight="1" x14ac:dyDescent="0.25">
      <c r="R127" s="153"/>
      <c r="S127" s="153"/>
      <c r="T127" s="153"/>
      <c r="U127" s="154"/>
      <c r="V127" s="236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153"/>
      <c r="AN127" s="153"/>
    </row>
    <row r="128" spans="18:40" ht="15.75" customHeight="1" x14ac:dyDescent="0.25">
      <c r="R128" s="153"/>
      <c r="S128" s="153"/>
      <c r="T128" s="153"/>
      <c r="U128" s="154"/>
      <c r="V128" s="236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153"/>
      <c r="AN128" s="153"/>
    </row>
    <row r="129" spans="18:40" ht="15.75" customHeight="1" x14ac:dyDescent="0.25">
      <c r="R129" s="153"/>
      <c r="S129" s="153"/>
      <c r="T129" s="153"/>
      <c r="U129" s="154"/>
      <c r="V129" s="236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153"/>
      <c r="AN129" s="153"/>
    </row>
    <row r="130" spans="18:40" ht="15.75" customHeight="1" x14ac:dyDescent="0.25">
      <c r="R130" s="153"/>
      <c r="S130" s="153"/>
      <c r="T130" s="153"/>
      <c r="U130" s="154"/>
      <c r="V130" s="236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153"/>
      <c r="AN130" s="153"/>
    </row>
    <row r="131" spans="18:40" ht="15.75" customHeight="1" x14ac:dyDescent="0.25">
      <c r="R131" s="153"/>
      <c r="S131" s="153"/>
      <c r="T131" s="153"/>
      <c r="U131" s="154"/>
      <c r="V131" s="236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153"/>
      <c r="AN131" s="153"/>
    </row>
    <row r="132" spans="18:40" ht="15.75" customHeight="1" x14ac:dyDescent="0.25">
      <c r="R132" s="153"/>
      <c r="S132" s="153"/>
      <c r="T132" s="153"/>
      <c r="U132" s="154"/>
      <c r="V132" s="236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153"/>
      <c r="AN132" s="153"/>
    </row>
    <row r="133" spans="18:40" ht="15.75" customHeight="1" x14ac:dyDescent="0.25">
      <c r="R133" s="153"/>
      <c r="S133" s="153"/>
      <c r="T133" s="153"/>
      <c r="U133" s="154"/>
      <c r="V133" s="236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153"/>
      <c r="AN133" s="153"/>
    </row>
    <row r="134" spans="18:40" ht="15.75" customHeight="1" x14ac:dyDescent="0.25">
      <c r="R134" s="153"/>
      <c r="S134" s="153"/>
      <c r="T134" s="153"/>
      <c r="U134" s="154"/>
      <c r="V134" s="236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153"/>
      <c r="AN134" s="153"/>
    </row>
    <row r="135" spans="18:40" ht="15.75" customHeight="1" x14ac:dyDescent="0.25">
      <c r="R135" s="153"/>
      <c r="S135" s="153"/>
      <c r="T135" s="153"/>
      <c r="U135" s="154"/>
      <c r="V135" s="236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153"/>
      <c r="AN135" s="153"/>
    </row>
    <row r="136" spans="18:40" ht="15.75" customHeight="1" x14ac:dyDescent="0.25">
      <c r="R136" s="153"/>
      <c r="S136" s="153"/>
      <c r="T136" s="153"/>
      <c r="U136" s="154"/>
      <c r="V136" s="236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153"/>
      <c r="AN136" s="153"/>
    </row>
    <row r="137" spans="18:40" ht="15.75" customHeight="1" x14ac:dyDescent="0.25">
      <c r="R137" s="153"/>
      <c r="S137" s="153"/>
      <c r="T137" s="153"/>
      <c r="U137" s="154"/>
      <c r="V137" s="236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153"/>
      <c r="AN137" s="153"/>
    </row>
    <row r="138" spans="18:40" ht="15.75" customHeight="1" x14ac:dyDescent="0.25">
      <c r="R138" s="153"/>
      <c r="S138" s="153"/>
      <c r="T138" s="153"/>
      <c r="U138" s="154"/>
      <c r="V138" s="236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153"/>
      <c r="AN138" s="153"/>
    </row>
    <row r="139" spans="18:40" ht="15.75" customHeight="1" x14ac:dyDescent="0.25">
      <c r="R139" s="153"/>
      <c r="S139" s="153"/>
      <c r="T139" s="153"/>
      <c r="U139" s="154"/>
      <c r="V139" s="236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153"/>
      <c r="AN139" s="153"/>
    </row>
    <row r="140" spans="18:40" ht="15.75" customHeight="1" x14ac:dyDescent="0.25">
      <c r="R140" s="153"/>
      <c r="S140" s="153"/>
      <c r="T140" s="153"/>
      <c r="U140" s="154"/>
      <c r="V140" s="236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153"/>
      <c r="AN140" s="153"/>
    </row>
    <row r="141" spans="18:40" ht="15.75" customHeight="1" x14ac:dyDescent="0.25">
      <c r="R141" s="153"/>
      <c r="S141" s="153"/>
      <c r="T141" s="153"/>
      <c r="U141" s="154"/>
      <c r="V141" s="236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153"/>
      <c r="AN141" s="153"/>
    </row>
    <row r="142" spans="18:40" ht="15.75" customHeight="1" x14ac:dyDescent="0.25">
      <c r="R142" s="153"/>
      <c r="S142" s="153"/>
      <c r="T142" s="153"/>
      <c r="U142" s="154"/>
      <c r="V142" s="236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153"/>
      <c r="AN142" s="153"/>
    </row>
    <row r="143" spans="18:40" ht="15.75" customHeight="1" x14ac:dyDescent="0.25">
      <c r="R143" s="153"/>
      <c r="S143" s="153"/>
      <c r="T143" s="153"/>
      <c r="U143" s="154"/>
      <c r="V143" s="236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153"/>
      <c r="AN143" s="153"/>
    </row>
    <row r="144" spans="18:40" ht="15.75" customHeight="1" x14ac:dyDescent="0.25">
      <c r="R144" s="153"/>
      <c r="S144" s="153"/>
      <c r="T144" s="153"/>
      <c r="U144" s="154"/>
      <c r="V144" s="236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153"/>
      <c r="AN144" s="153"/>
    </row>
    <row r="145" spans="18:40" ht="15.75" customHeight="1" x14ac:dyDescent="0.25">
      <c r="R145" s="153"/>
      <c r="S145" s="153"/>
      <c r="T145" s="153"/>
      <c r="U145" s="154"/>
      <c r="V145" s="236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153"/>
      <c r="AN145" s="153"/>
    </row>
    <row r="146" spans="18:40" ht="15.75" customHeight="1" x14ac:dyDescent="0.25">
      <c r="R146" s="153"/>
      <c r="S146" s="153"/>
      <c r="T146" s="153"/>
      <c r="U146" s="154"/>
      <c r="V146" s="236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153"/>
      <c r="AN146" s="153"/>
    </row>
    <row r="147" spans="18:40" ht="15.75" customHeight="1" x14ac:dyDescent="0.25">
      <c r="R147" s="153"/>
      <c r="S147" s="153"/>
      <c r="T147" s="153"/>
      <c r="U147" s="154"/>
      <c r="V147" s="236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153"/>
      <c r="AN147" s="153"/>
    </row>
    <row r="148" spans="18:40" ht="15.75" customHeight="1" x14ac:dyDescent="0.25">
      <c r="R148" s="153"/>
      <c r="S148" s="153"/>
      <c r="T148" s="153"/>
      <c r="U148" s="154"/>
      <c r="V148" s="236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153"/>
      <c r="AN148" s="153"/>
    </row>
    <row r="149" spans="18:40" ht="15.75" customHeight="1" x14ac:dyDescent="0.25">
      <c r="R149" s="153"/>
      <c r="S149" s="153"/>
      <c r="T149" s="153"/>
      <c r="U149" s="154"/>
      <c r="V149" s="236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153"/>
      <c r="AN149" s="153"/>
    </row>
    <row r="150" spans="18:40" ht="15.75" customHeight="1" x14ac:dyDescent="0.25">
      <c r="R150" s="153"/>
      <c r="S150" s="153"/>
      <c r="T150" s="153"/>
      <c r="U150" s="154"/>
      <c r="V150" s="236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153"/>
      <c r="AN150" s="153"/>
    </row>
    <row r="151" spans="18:40" ht="15.75" customHeight="1" x14ac:dyDescent="0.25">
      <c r="R151" s="153"/>
      <c r="S151" s="153"/>
      <c r="T151" s="153"/>
      <c r="U151" s="154"/>
      <c r="V151" s="236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153"/>
      <c r="AN151" s="153"/>
    </row>
    <row r="152" spans="18:40" ht="15.75" customHeight="1" x14ac:dyDescent="0.25">
      <c r="R152" s="153"/>
      <c r="S152" s="153"/>
      <c r="T152" s="153"/>
      <c r="U152" s="154"/>
      <c r="V152" s="236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153"/>
      <c r="AN152" s="153"/>
    </row>
    <row r="153" spans="18:40" ht="15.75" customHeight="1" x14ac:dyDescent="0.25">
      <c r="R153" s="153"/>
      <c r="S153" s="153"/>
      <c r="T153" s="153"/>
      <c r="U153" s="154"/>
      <c r="V153" s="236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153"/>
      <c r="AN153" s="153"/>
    </row>
    <row r="154" spans="18:40" ht="15.75" customHeight="1" x14ac:dyDescent="0.25">
      <c r="R154" s="153"/>
      <c r="S154" s="153"/>
      <c r="T154" s="153"/>
      <c r="U154" s="154"/>
      <c r="V154" s="236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153"/>
      <c r="AN154" s="153"/>
    </row>
    <row r="155" spans="18:40" ht="15.75" customHeight="1" x14ac:dyDescent="0.25">
      <c r="R155" s="153"/>
      <c r="S155" s="153"/>
      <c r="T155" s="153"/>
      <c r="U155" s="154"/>
      <c r="V155" s="236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153"/>
      <c r="AN155" s="153"/>
    </row>
    <row r="156" spans="18:40" ht="15.75" customHeight="1" x14ac:dyDescent="0.25">
      <c r="R156" s="153"/>
      <c r="S156" s="153"/>
      <c r="T156" s="153"/>
      <c r="U156" s="154"/>
      <c r="V156" s="236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153"/>
      <c r="AN156" s="153"/>
    </row>
    <row r="157" spans="18:40" ht="15.75" customHeight="1" x14ac:dyDescent="0.25">
      <c r="R157" s="153"/>
      <c r="S157" s="153"/>
      <c r="T157" s="153"/>
      <c r="U157" s="154"/>
      <c r="V157" s="236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153"/>
      <c r="AN157" s="153"/>
    </row>
    <row r="158" spans="18:40" ht="15.75" customHeight="1" x14ac:dyDescent="0.25">
      <c r="R158" s="153"/>
      <c r="S158" s="153"/>
      <c r="T158" s="153"/>
      <c r="U158" s="154"/>
      <c r="V158" s="236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153"/>
      <c r="AN158" s="153"/>
    </row>
    <row r="159" spans="18:40" ht="15.75" customHeight="1" x14ac:dyDescent="0.25">
      <c r="R159" s="153"/>
      <c r="S159" s="153"/>
      <c r="T159" s="153"/>
      <c r="U159" s="154"/>
      <c r="V159" s="236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153"/>
      <c r="AN159" s="153"/>
    </row>
    <row r="160" spans="18:40" ht="15.75" customHeight="1" x14ac:dyDescent="0.25">
      <c r="R160" s="153"/>
      <c r="S160" s="153"/>
      <c r="T160" s="153"/>
      <c r="U160" s="154"/>
      <c r="V160" s="236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153"/>
      <c r="AN160" s="153"/>
    </row>
    <row r="161" spans="18:40" ht="15.75" customHeight="1" x14ac:dyDescent="0.25">
      <c r="R161" s="153"/>
      <c r="S161" s="153"/>
      <c r="T161" s="153"/>
      <c r="U161" s="154"/>
      <c r="V161" s="236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153"/>
      <c r="AN161" s="153"/>
    </row>
    <row r="162" spans="18:40" ht="15.75" customHeight="1" x14ac:dyDescent="0.25">
      <c r="R162" s="153"/>
      <c r="S162" s="153"/>
      <c r="T162" s="153"/>
      <c r="U162" s="154"/>
      <c r="V162" s="236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153"/>
      <c r="AN162" s="153"/>
    </row>
    <row r="163" spans="18:40" ht="15.75" customHeight="1" x14ac:dyDescent="0.25">
      <c r="R163" s="153"/>
      <c r="S163" s="153"/>
      <c r="T163" s="153"/>
      <c r="U163" s="154"/>
      <c r="V163" s="236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153"/>
      <c r="AN163" s="153"/>
    </row>
    <row r="164" spans="18:40" ht="15.75" customHeight="1" x14ac:dyDescent="0.25">
      <c r="R164" s="153"/>
      <c r="S164" s="153"/>
      <c r="T164" s="153"/>
      <c r="U164" s="154"/>
      <c r="V164" s="236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153"/>
      <c r="AN164" s="153"/>
    </row>
    <row r="165" spans="18:40" ht="15.75" customHeight="1" x14ac:dyDescent="0.25">
      <c r="R165" s="153"/>
      <c r="S165" s="153"/>
      <c r="T165" s="153"/>
      <c r="U165" s="154"/>
      <c r="V165" s="236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153"/>
      <c r="AN165" s="153"/>
    </row>
    <row r="166" spans="18:40" ht="15.75" customHeight="1" x14ac:dyDescent="0.25">
      <c r="R166" s="153"/>
      <c r="S166" s="153"/>
      <c r="T166" s="153"/>
      <c r="U166" s="154"/>
      <c r="V166" s="236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153"/>
      <c r="AN166" s="153"/>
    </row>
    <row r="167" spans="18:40" ht="15.75" customHeight="1" x14ac:dyDescent="0.25">
      <c r="R167" s="153"/>
      <c r="S167" s="153"/>
      <c r="T167" s="153"/>
      <c r="U167" s="154"/>
      <c r="V167" s="236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153"/>
      <c r="AN167" s="153"/>
    </row>
    <row r="168" spans="18:40" ht="15.75" customHeight="1" x14ac:dyDescent="0.25">
      <c r="R168" s="153"/>
      <c r="S168" s="153"/>
      <c r="T168" s="153"/>
      <c r="U168" s="154"/>
      <c r="V168" s="236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153"/>
      <c r="AN168" s="153"/>
    </row>
    <row r="169" spans="18:40" ht="15.75" customHeight="1" x14ac:dyDescent="0.25">
      <c r="R169" s="153"/>
      <c r="S169" s="153"/>
      <c r="T169" s="153"/>
      <c r="U169" s="154"/>
      <c r="V169" s="236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153"/>
      <c r="AN169" s="153"/>
    </row>
    <row r="170" spans="18:40" ht="15.75" customHeight="1" x14ac:dyDescent="0.25">
      <c r="R170" s="153"/>
      <c r="S170" s="153"/>
      <c r="T170" s="153"/>
      <c r="U170" s="154"/>
      <c r="V170" s="236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153"/>
      <c r="AN170" s="153"/>
    </row>
    <row r="171" spans="18:40" ht="15.75" customHeight="1" x14ac:dyDescent="0.25">
      <c r="R171" s="153"/>
      <c r="S171" s="153"/>
      <c r="T171" s="153"/>
      <c r="U171" s="154"/>
      <c r="V171" s="236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153"/>
      <c r="AN171" s="153"/>
    </row>
    <row r="172" spans="18:40" ht="15.75" customHeight="1" x14ac:dyDescent="0.25">
      <c r="R172" s="153"/>
      <c r="S172" s="153"/>
      <c r="T172" s="153"/>
      <c r="U172" s="154"/>
      <c r="V172" s="236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153"/>
      <c r="AN172" s="153"/>
    </row>
    <row r="173" spans="18:40" ht="15.75" customHeight="1" x14ac:dyDescent="0.25">
      <c r="R173" s="153"/>
      <c r="S173" s="153"/>
      <c r="T173" s="153"/>
      <c r="U173" s="154"/>
      <c r="V173" s="236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153"/>
      <c r="AN173" s="153"/>
    </row>
    <row r="174" spans="18:40" ht="15.75" customHeight="1" x14ac:dyDescent="0.25">
      <c r="R174" s="153"/>
      <c r="S174" s="153"/>
      <c r="T174" s="153"/>
      <c r="U174" s="154"/>
      <c r="V174" s="236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153"/>
      <c r="AN174" s="153"/>
    </row>
    <row r="175" spans="18:40" ht="15.75" customHeight="1" x14ac:dyDescent="0.25">
      <c r="R175" s="153"/>
      <c r="S175" s="153"/>
      <c r="T175" s="153"/>
      <c r="U175" s="154"/>
      <c r="V175" s="236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153"/>
      <c r="AN175" s="153"/>
    </row>
    <row r="176" spans="18:40" ht="15.75" customHeight="1" x14ac:dyDescent="0.25">
      <c r="R176" s="153"/>
      <c r="S176" s="153"/>
      <c r="T176" s="153"/>
      <c r="U176" s="154"/>
      <c r="V176" s="236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153"/>
      <c r="AN176" s="153"/>
    </row>
    <row r="177" spans="18:40" ht="15.75" customHeight="1" x14ac:dyDescent="0.25">
      <c r="R177" s="153"/>
      <c r="S177" s="153"/>
      <c r="T177" s="153"/>
      <c r="U177" s="154"/>
      <c r="V177" s="236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153"/>
      <c r="AN177" s="153"/>
    </row>
    <row r="178" spans="18:40" ht="15.75" customHeight="1" x14ac:dyDescent="0.25">
      <c r="R178" s="153"/>
      <c r="S178" s="153"/>
      <c r="T178" s="153"/>
      <c r="U178" s="154"/>
      <c r="V178" s="236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153"/>
      <c r="AN178" s="153"/>
    </row>
    <row r="179" spans="18:40" ht="15.75" customHeight="1" x14ac:dyDescent="0.25">
      <c r="R179" s="153"/>
      <c r="S179" s="153"/>
      <c r="T179" s="153"/>
      <c r="U179" s="154"/>
      <c r="V179" s="236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153"/>
      <c r="AN179" s="153"/>
    </row>
    <row r="180" spans="18:40" ht="15.75" customHeight="1" x14ac:dyDescent="0.25">
      <c r="R180" s="153"/>
      <c r="S180" s="153"/>
      <c r="T180" s="153"/>
      <c r="U180" s="154"/>
      <c r="V180" s="236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153"/>
      <c r="AN180" s="153"/>
    </row>
    <row r="181" spans="18:40" ht="15.75" customHeight="1" x14ac:dyDescent="0.25">
      <c r="R181" s="153"/>
      <c r="S181" s="153"/>
      <c r="T181" s="153"/>
      <c r="U181" s="154"/>
      <c r="V181" s="236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153"/>
      <c r="AN181" s="153"/>
    </row>
    <row r="182" spans="18:40" ht="15.75" customHeight="1" x14ac:dyDescent="0.25">
      <c r="R182" s="153"/>
      <c r="S182" s="153"/>
      <c r="T182" s="153"/>
      <c r="U182" s="154"/>
      <c r="V182" s="236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153"/>
      <c r="AN182" s="153"/>
    </row>
    <row r="183" spans="18:40" ht="15.75" customHeight="1" x14ac:dyDescent="0.25">
      <c r="R183" s="153"/>
      <c r="S183" s="153"/>
      <c r="T183" s="153"/>
      <c r="U183" s="154"/>
      <c r="V183" s="236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153"/>
      <c r="AN183" s="153"/>
    </row>
    <row r="184" spans="18:40" ht="15.75" customHeight="1" x14ac:dyDescent="0.25">
      <c r="R184" s="153"/>
      <c r="S184" s="153"/>
      <c r="T184" s="153"/>
      <c r="U184" s="154"/>
      <c r="V184" s="236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153"/>
      <c r="AN184" s="153"/>
    </row>
    <row r="185" spans="18:40" ht="15.75" customHeight="1" x14ac:dyDescent="0.25">
      <c r="R185" s="153"/>
      <c r="S185" s="153"/>
      <c r="T185" s="153"/>
      <c r="U185" s="154"/>
      <c r="V185" s="236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153"/>
      <c r="AN185" s="153"/>
    </row>
    <row r="186" spans="18:40" ht="15.75" customHeight="1" x14ac:dyDescent="0.25">
      <c r="R186" s="153"/>
      <c r="S186" s="153"/>
      <c r="T186" s="153"/>
      <c r="U186" s="154"/>
      <c r="V186" s="236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153"/>
      <c r="AN186" s="153"/>
    </row>
    <row r="187" spans="18:40" ht="15.75" customHeight="1" x14ac:dyDescent="0.25">
      <c r="R187" s="153"/>
      <c r="S187" s="153"/>
      <c r="T187" s="153"/>
      <c r="U187" s="154"/>
      <c r="V187" s="236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153"/>
      <c r="AN187" s="153"/>
    </row>
    <row r="188" spans="18:40" ht="15.75" customHeight="1" x14ac:dyDescent="0.25">
      <c r="R188" s="153"/>
      <c r="S188" s="153"/>
      <c r="T188" s="153"/>
      <c r="U188" s="154"/>
      <c r="V188" s="236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153"/>
      <c r="AN188" s="153"/>
    </row>
    <row r="189" spans="18:40" ht="15.75" customHeight="1" x14ac:dyDescent="0.25">
      <c r="R189" s="153"/>
      <c r="S189" s="153"/>
      <c r="T189" s="153"/>
      <c r="U189" s="154"/>
      <c r="V189" s="236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153"/>
      <c r="AN189" s="153"/>
    </row>
    <row r="190" spans="18:40" ht="15.75" customHeight="1" x14ac:dyDescent="0.25">
      <c r="R190" s="153"/>
      <c r="S190" s="153"/>
      <c r="T190" s="153"/>
      <c r="U190" s="154"/>
      <c r="V190" s="236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153"/>
      <c r="AN190" s="153"/>
    </row>
    <row r="191" spans="18:40" ht="15.75" customHeight="1" x14ac:dyDescent="0.25">
      <c r="R191" s="153"/>
      <c r="S191" s="153"/>
      <c r="T191" s="153"/>
      <c r="U191" s="154"/>
      <c r="V191" s="236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153"/>
      <c r="AN191" s="153"/>
    </row>
    <row r="192" spans="18:40" ht="15.75" customHeight="1" x14ac:dyDescent="0.25">
      <c r="R192" s="153"/>
      <c r="S192" s="153"/>
      <c r="T192" s="153"/>
      <c r="U192" s="154"/>
      <c r="V192" s="236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153"/>
      <c r="AN192" s="153"/>
    </row>
    <row r="193" spans="18:40" ht="15.75" customHeight="1" x14ac:dyDescent="0.25">
      <c r="R193" s="153"/>
      <c r="S193" s="153"/>
      <c r="T193" s="153"/>
      <c r="U193" s="154"/>
      <c r="V193" s="236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153"/>
      <c r="AN193" s="153"/>
    </row>
    <row r="194" spans="18:40" ht="15.75" customHeight="1" x14ac:dyDescent="0.25">
      <c r="R194" s="153"/>
      <c r="S194" s="153"/>
      <c r="T194" s="153"/>
      <c r="U194" s="154"/>
      <c r="V194" s="236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153"/>
      <c r="AN194" s="153"/>
    </row>
    <row r="195" spans="18:40" ht="15.75" customHeight="1" x14ac:dyDescent="0.25">
      <c r="R195" s="153"/>
      <c r="S195" s="153"/>
      <c r="T195" s="153"/>
      <c r="U195" s="154"/>
      <c r="V195" s="236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153"/>
      <c r="AN195" s="153"/>
    </row>
    <row r="196" spans="18:40" ht="15.75" customHeight="1" x14ac:dyDescent="0.25">
      <c r="R196" s="153"/>
      <c r="S196" s="153"/>
      <c r="T196" s="153"/>
      <c r="U196" s="154"/>
      <c r="V196" s="236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153"/>
      <c r="AN196" s="153"/>
    </row>
    <row r="197" spans="18:40" ht="15.75" customHeight="1" x14ac:dyDescent="0.25">
      <c r="R197" s="153"/>
      <c r="S197" s="153"/>
      <c r="T197" s="153"/>
      <c r="U197" s="154"/>
      <c r="V197" s="236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153"/>
      <c r="AN197" s="153"/>
    </row>
    <row r="198" spans="18:40" ht="15.75" customHeight="1" x14ac:dyDescent="0.25">
      <c r="R198" s="153"/>
      <c r="S198" s="153"/>
      <c r="T198" s="153"/>
      <c r="U198" s="154"/>
      <c r="V198" s="236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153"/>
      <c r="AN198" s="153"/>
    </row>
    <row r="199" spans="18:40" ht="15.75" customHeight="1" x14ac:dyDescent="0.25">
      <c r="R199" s="153"/>
      <c r="S199" s="153"/>
      <c r="T199" s="153"/>
      <c r="U199" s="154"/>
      <c r="V199" s="236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153"/>
      <c r="AN199" s="153"/>
    </row>
    <row r="200" spans="18:40" ht="15.75" customHeight="1" x14ac:dyDescent="0.25">
      <c r="R200" s="153"/>
      <c r="S200" s="153"/>
      <c r="T200" s="153"/>
      <c r="U200" s="154"/>
      <c r="V200" s="236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153"/>
      <c r="AN200" s="153"/>
    </row>
    <row r="201" spans="18:40" ht="15.75" customHeight="1" x14ac:dyDescent="0.25">
      <c r="R201" s="153"/>
      <c r="S201" s="153"/>
      <c r="T201" s="153"/>
      <c r="U201" s="154"/>
      <c r="V201" s="236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153"/>
      <c r="AN201" s="153"/>
    </row>
    <row r="202" spans="18:40" ht="15.75" customHeight="1" x14ac:dyDescent="0.25">
      <c r="R202" s="153"/>
      <c r="S202" s="153"/>
      <c r="T202" s="153"/>
      <c r="U202" s="154"/>
      <c r="V202" s="236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153"/>
      <c r="AN202" s="153"/>
    </row>
    <row r="203" spans="18:40" ht="15.75" customHeight="1" x14ac:dyDescent="0.25">
      <c r="R203" s="153"/>
      <c r="S203" s="153"/>
      <c r="T203" s="153"/>
      <c r="U203" s="154"/>
      <c r="V203" s="236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153"/>
      <c r="AN203" s="153"/>
    </row>
    <row r="204" spans="18:40" ht="15.75" customHeight="1" x14ac:dyDescent="0.25">
      <c r="R204" s="153"/>
      <c r="S204" s="153"/>
      <c r="T204" s="153"/>
      <c r="U204" s="154"/>
      <c r="V204" s="236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153"/>
      <c r="AN204" s="153"/>
    </row>
    <row r="205" spans="18:40" ht="15.75" customHeight="1" x14ac:dyDescent="0.25">
      <c r="R205" s="153"/>
      <c r="S205" s="153"/>
      <c r="T205" s="153"/>
      <c r="U205" s="154"/>
      <c r="V205" s="236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153"/>
      <c r="AN205" s="153"/>
    </row>
    <row r="206" spans="18:40" ht="15.75" customHeight="1" x14ac:dyDescent="0.25">
      <c r="R206" s="153"/>
      <c r="S206" s="153"/>
      <c r="T206" s="153"/>
      <c r="U206" s="154"/>
      <c r="V206" s="236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153"/>
      <c r="AN206" s="153"/>
    </row>
    <row r="207" spans="18:40" ht="15.75" customHeight="1" x14ac:dyDescent="0.25">
      <c r="R207" s="153"/>
      <c r="S207" s="153"/>
      <c r="T207" s="153"/>
      <c r="U207" s="154"/>
      <c r="V207" s="236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153"/>
      <c r="AN207" s="153"/>
    </row>
    <row r="208" spans="18:40" ht="15.75" customHeight="1" x14ac:dyDescent="0.25">
      <c r="R208" s="153"/>
      <c r="S208" s="153"/>
      <c r="T208" s="153"/>
      <c r="U208" s="154"/>
      <c r="V208" s="236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153"/>
      <c r="AN208" s="153"/>
    </row>
    <row r="209" spans="18:40" ht="15.75" customHeight="1" x14ac:dyDescent="0.25">
      <c r="R209" s="153"/>
      <c r="S209" s="153"/>
      <c r="T209" s="153"/>
      <c r="U209" s="154"/>
      <c r="V209" s="236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153"/>
      <c r="AN209" s="153"/>
    </row>
    <row r="210" spans="18:40" ht="15.75" customHeight="1" x14ac:dyDescent="0.25">
      <c r="R210" s="153"/>
      <c r="S210" s="153"/>
      <c r="T210" s="153"/>
      <c r="U210" s="154"/>
      <c r="V210" s="236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153"/>
      <c r="AN210" s="153"/>
    </row>
    <row r="211" spans="18:40" ht="15.75" customHeight="1" x14ac:dyDescent="0.25">
      <c r="R211" s="153"/>
      <c r="S211" s="153"/>
      <c r="T211" s="153"/>
      <c r="U211" s="154"/>
      <c r="V211" s="236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153"/>
      <c r="AN211" s="153"/>
    </row>
    <row r="212" spans="18:40" ht="15.75" customHeight="1" x14ac:dyDescent="0.25">
      <c r="R212" s="153"/>
      <c r="S212" s="153"/>
      <c r="T212" s="153"/>
      <c r="U212" s="154"/>
      <c r="V212" s="236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153"/>
      <c r="AN212" s="153"/>
    </row>
    <row r="213" spans="18:40" ht="15.75" customHeight="1" x14ac:dyDescent="0.25">
      <c r="R213" s="153"/>
      <c r="S213" s="153"/>
      <c r="T213" s="153"/>
      <c r="U213" s="154"/>
      <c r="V213" s="236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153"/>
      <c r="AN213" s="153"/>
    </row>
    <row r="214" spans="18:40" ht="15.75" customHeight="1" x14ac:dyDescent="0.25">
      <c r="R214" s="153"/>
      <c r="S214" s="153"/>
      <c r="T214" s="153"/>
      <c r="U214" s="154"/>
      <c r="V214" s="236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153"/>
      <c r="AN214" s="153"/>
    </row>
    <row r="215" spans="18:40" ht="15.75" customHeight="1" x14ac:dyDescent="0.25">
      <c r="R215" s="153"/>
      <c r="S215" s="153"/>
      <c r="T215" s="153"/>
      <c r="U215" s="154"/>
      <c r="V215" s="236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153"/>
      <c r="AN215" s="153"/>
    </row>
    <row r="216" spans="18:40" ht="15.75" customHeight="1" x14ac:dyDescent="0.25">
      <c r="R216" s="153"/>
      <c r="S216" s="153"/>
      <c r="T216" s="153"/>
      <c r="U216" s="154"/>
      <c r="V216" s="236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153"/>
      <c r="AN216" s="153"/>
    </row>
    <row r="217" spans="18:40" ht="15.75" customHeight="1" x14ac:dyDescent="0.25">
      <c r="R217" s="153"/>
      <c r="S217" s="153"/>
      <c r="T217" s="153"/>
      <c r="U217" s="154"/>
      <c r="V217" s="236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153"/>
      <c r="AN217" s="153"/>
    </row>
    <row r="218" spans="18:40" ht="15.75" customHeight="1" x14ac:dyDescent="0.25">
      <c r="R218" s="153"/>
      <c r="S218" s="153"/>
      <c r="T218" s="153"/>
      <c r="U218" s="154"/>
      <c r="V218" s="236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153"/>
      <c r="AN218" s="153"/>
    </row>
    <row r="219" spans="18:40" ht="15.75" customHeight="1" x14ac:dyDescent="0.25">
      <c r="R219" s="153"/>
      <c r="S219" s="153"/>
      <c r="T219" s="153"/>
      <c r="U219" s="154"/>
      <c r="V219" s="236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153"/>
      <c r="AN219" s="153"/>
    </row>
    <row r="220" spans="18:40" ht="15.75" customHeight="1" x14ac:dyDescent="0.25">
      <c r="R220" s="153"/>
      <c r="S220" s="153"/>
      <c r="T220" s="153"/>
      <c r="U220" s="154"/>
      <c r="V220" s="236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153"/>
      <c r="AN220" s="153"/>
    </row>
    <row r="221" spans="18:40" ht="15.75" customHeight="1" x14ac:dyDescent="0.25">
      <c r="R221" s="153"/>
      <c r="S221" s="153"/>
      <c r="T221" s="153"/>
      <c r="U221" s="154"/>
      <c r="V221" s="236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153"/>
      <c r="AN221" s="153"/>
    </row>
    <row r="222" spans="18:40" ht="15.75" customHeight="1" x14ac:dyDescent="0.25">
      <c r="R222" s="153"/>
      <c r="S222" s="153"/>
      <c r="T222" s="153"/>
      <c r="U222" s="154"/>
      <c r="V222" s="236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153"/>
      <c r="AN222" s="153"/>
    </row>
    <row r="223" spans="18:40" ht="15.75" customHeight="1" x14ac:dyDescent="0.25">
      <c r="R223" s="153"/>
      <c r="S223" s="153"/>
      <c r="T223" s="153"/>
      <c r="U223" s="154"/>
      <c r="V223" s="236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153"/>
      <c r="AN223" s="153"/>
    </row>
    <row r="224" spans="18:40" ht="15.75" customHeight="1" x14ac:dyDescent="0.25">
      <c r="R224" s="153"/>
      <c r="S224" s="153"/>
      <c r="T224" s="153"/>
      <c r="U224" s="154"/>
      <c r="V224" s="236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153"/>
      <c r="AN224" s="153"/>
    </row>
    <row r="225" spans="18:40" ht="15.75" customHeight="1" x14ac:dyDescent="0.25">
      <c r="R225" s="153"/>
      <c r="S225" s="153"/>
      <c r="T225" s="153"/>
      <c r="U225" s="154"/>
      <c r="V225" s="236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153"/>
      <c r="AN225" s="153"/>
    </row>
    <row r="226" spans="18:40" ht="15.75" customHeight="1" x14ac:dyDescent="0.25">
      <c r="R226" s="153"/>
      <c r="S226" s="153"/>
      <c r="T226" s="153"/>
      <c r="U226" s="154"/>
      <c r="V226" s="236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153"/>
      <c r="AN226" s="153"/>
    </row>
    <row r="227" spans="18:40" ht="15.75" customHeight="1" x14ac:dyDescent="0.25">
      <c r="R227" s="153"/>
      <c r="S227" s="153"/>
      <c r="T227" s="153"/>
      <c r="U227" s="154"/>
      <c r="V227" s="236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153"/>
      <c r="AN227" s="153"/>
    </row>
    <row r="228" spans="18:40" ht="15.75" customHeight="1" x14ac:dyDescent="0.25">
      <c r="R228" s="153"/>
      <c r="S228" s="153"/>
      <c r="T228" s="153"/>
      <c r="U228" s="154"/>
      <c r="V228" s="236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153"/>
      <c r="AN228" s="153"/>
    </row>
    <row r="229" spans="18:40" ht="15.75" customHeight="1" x14ac:dyDescent="0.25">
      <c r="R229" s="153"/>
      <c r="S229" s="153"/>
      <c r="T229" s="153"/>
      <c r="U229" s="154"/>
      <c r="V229" s="236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153"/>
      <c r="AN229" s="153"/>
    </row>
    <row r="230" spans="18:40" ht="15.75" customHeight="1" x14ac:dyDescent="0.25">
      <c r="R230" s="153"/>
      <c r="S230" s="153"/>
      <c r="T230" s="153"/>
      <c r="U230" s="154"/>
      <c r="V230" s="236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153"/>
      <c r="AN230" s="153"/>
    </row>
    <row r="231" spans="18:40" ht="15.75" customHeight="1" x14ac:dyDescent="0.25">
      <c r="R231" s="153"/>
      <c r="S231" s="153"/>
      <c r="T231" s="153"/>
      <c r="U231" s="154"/>
      <c r="V231" s="236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153"/>
      <c r="AN231" s="153"/>
    </row>
    <row r="232" spans="18:40" ht="15.75" customHeight="1" x14ac:dyDescent="0.25">
      <c r="R232" s="153"/>
      <c r="S232" s="153"/>
      <c r="T232" s="153"/>
      <c r="U232" s="154"/>
      <c r="V232" s="236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153"/>
      <c r="AN232" s="153"/>
    </row>
    <row r="233" spans="18:40" ht="15.75" customHeight="1" x14ac:dyDescent="0.25">
      <c r="R233" s="153"/>
      <c r="S233" s="153"/>
      <c r="T233" s="153"/>
      <c r="U233" s="154"/>
      <c r="V233" s="236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153"/>
      <c r="AN233" s="153"/>
    </row>
    <row r="234" spans="18:40" ht="15.75" customHeight="1" x14ac:dyDescent="0.25">
      <c r="R234" s="153"/>
      <c r="S234" s="153"/>
      <c r="T234" s="153"/>
      <c r="U234" s="154"/>
      <c r="V234" s="236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153"/>
      <c r="AN234" s="153"/>
    </row>
    <row r="235" spans="18:40" ht="15.75" customHeight="1" x14ac:dyDescent="0.25">
      <c r="R235" s="153"/>
      <c r="S235" s="153"/>
      <c r="T235" s="153"/>
      <c r="U235" s="154"/>
      <c r="V235" s="236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153"/>
      <c r="AN235" s="153"/>
    </row>
    <row r="236" spans="18:40" ht="15.75" customHeight="1" x14ac:dyDescent="0.25">
      <c r="R236" s="153"/>
      <c r="S236" s="153"/>
      <c r="T236" s="153"/>
      <c r="U236" s="154"/>
      <c r="V236" s="236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153"/>
      <c r="AN236" s="153"/>
    </row>
    <row r="237" spans="18:40" ht="15.75" customHeight="1" x14ac:dyDescent="0.25">
      <c r="R237" s="153"/>
      <c r="S237" s="153"/>
      <c r="T237" s="153"/>
      <c r="U237" s="154"/>
      <c r="V237" s="236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153"/>
      <c r="AN237" s="153"/>
    </row>
    <row r="238" spans="18:40" ht="15.75" customHeight="1" x14ac:dyDescent="0.25">
      <c r="R238" s="153"/>
      <c r="S238" s="153"/>
      <c r="T238" s="153"/>
      <c r="U238" s="154"/>
      <c r="V238" s="236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153"/>
      <c r="AN238" s="153"/>
    </row>
    <row r="239" spans="18:40" ht="15.75" customHeight="1" x14ac:dyDescent="0.25">
      <c r="R239" s="153"/>
      <c r="S239" s="153"/>
      <c r="T239" s="153"/>
      <c r="U239" s="154"/>
      <c r="V239" s="236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153"/>
      <c r="AN239" s="153"/>
    </row>
    <row r="240" spans="18:40" ht="15.75" customHeight="1" x14ac:dyDescent="0.25">
      <c r="R240" s="153"/>
      <c r="S240" s="153"/>
      <c r="T240" s="153"/>
      <c r="U240" s="154"/>
      <c r="V240" s="236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153"/>
      <c r="AN240" s="153"/>
    </row>
    <row r="241" spans="18:40" ht="15.75" customHeight="1" x14ac:dyDescent="0.25">
      <c r="R241" s="153"/>
      <c r="S241" s="153"/>
      <c r="T241" s="153"/>
      <c r="U241" s="154"/>
      <c r="V241" s="236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153"/>
      <c r="AN241" s="153"/>
    </row>
    <row r="242" spans="18:40" ht="15.75" customHeight="1" x14ac:dyDescent="0.25">
      <c r="R242" s="153"/>
      <c r="S242" s="153"/>
      <c r="T242" s="153"/>
      <c r="U242" s="154"/>
      <c r="V242" s="236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153"/>
      <c r="AN242" s="153"/>
    </row>
    <row r="243" spans="18:40" ht="15.75" customHeight="1" x14ac:dyDescent="0.25">
      <c r="R243" s="153"/>
      <c r="S243" s="153"/>
      <c r="T243" s="153"/>
      <c r="U243" s="154"/>
      <c r="V243" s="236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153"/>
      <c r="AN243" s="153"/>
    </row>
    <row r="244" spans="18:40" ht="15.75" customHeight="1" x14ac:dyDescent="0.25">
      <c r="R244" s="153"/>
      <c r="S244" s="153"/>
      <c r="T244" s="153"/>
      <c r="U244" s="154"/>
      <c r="V244" s="236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153"/>
      <c r="AN244" s="153"/>
    </row>
    <row r="245" spans="18:40" ht="15.75" customHeight="1" x14ac:dyDescent="0.25">
      <c r="R245" s="153"/>
      <c r="S245" s="153"/>
      <c r="T245" s="153"/>
      <c r="U245" s="154"/>
      <c r="V245" s="236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153"/>
      <c r="AN245" s="153"/>
    </row>
    <row r="246" spans="18:40" ht="15.75" customHeight="1" x14ac:dyDescent="0.25">
      <c r="R246" s="153"/>
      <c r="S246" s="153"/>
      <c r="T246" s="153"/>
      <c r="U246" s="154"/>
      <c r="V246" s="236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153"/>
      <c r="AN246" s="153"/>
    </row>
    <row r="247" spans="18:40" ht="15.75" customHeight="1" x14ac:dyDescent="0.25">
      <c r="R247" s="153"/>
      <c r="S247" s="153"/>
      <c r="T247" s="153"/>
      <c r="U247" s="154"/>
      <c r="V247" s="236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153"/>
      <c r="AN247" s="153"/>
    </row>
    <row r="248" spans="18:40" ht="15.75" customHeight="1" x14ac:dyDescent="0.25">
      <c r="R248" s="153"/>
      <c r="S248" s="153"/>
      <c r="T248" s="153"/>
      <c r="U248" s="154"/>
      <c r="V248" s="236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153"/>
      <c r="AN248" s="153"/>
    </row>
    <row r="249" spans="18:40" ht="15.75" customHeight="1" x14ac:dyDescent="0.25">
      <c r="R249" s="153"/>
      <c r="S249" s="153"/>
      <c r="T249" s="153"/>
      <c r="U249" s="154"/>
      <c r="V249" s="236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153"/>
      <c r="AN249" s="153"/>
    </row>
    <row r="250" spans="18:40" ht="15.75" customHeight="1" x14ac:dyDescent="0.25">
      <c r="R250" s="153"/>
      <c r="S250" s="153"/>
      <c r="T250" s="153"/>
      <c r="U250" s="154"/>
      <c r="V250" s="236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153"/>
      <c r="AN250" s="153"/>
    </row>
    <row r="251" spans="18:40" ht="15.75" customHeight="1" x14ac:dyDescent="0.25">
      <c r="R251" s="153"/>
      <c r="S251" s="153"/>
      <c r="T251" s="153"/>
      <c r="U251" s="154"/>
      <c r="V251" s="236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153"/>
      <c r="AN251" s="153"/>
    </row>
    <row r="252" spans="18:40" ht="15.75" customHeight="1" x14ac:dyDescent="0.25">
      <c r="R252" s="153"/>
      <c r="S252" s="153"/>
      <c r="T252" s="153"/>
      <c r="U252" s="154"/>
      <c r="V252" s="236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153"/>
      <c r="AN252" s="153"/>
    </row>
    <row r="253" spans="18:40" ht="15.75" customHeight="1" x14ac:dyDescent="0.25">
      <c r="R253" s="153"/>
      <c r="S253" s="153"/>
      <c r="T253" s="153"/>
      <c r="U253" s="154"/>
      <c r="V253" s="236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153"/>
      <c r="AN253" s="153"/>
    </row>
    <row r="254" spans="18:40" ht="15.75" customHeight="1" x14ac:dyDescent="0.25">
      <c r="R254" s="153"/>
      <c r="S254" s="153"/>
      <c r="T254" s="153"/>
      <c r="U254" s="154"/>
      <c r="V254" s="236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153"/>
      <c r="AN254" s="153"/>
    </row>
    <row r="255" spans="18:40" ht="15.75" customHeight="1" x14ac:dyDescent="0.25">
      <c r="R255" s="153"/>
      <c r="S255" s="153"/>
      <c r="T255" s="153"/>
      <c r="U255" s="154"/>
      <c r="V255" s="236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153"/>
      <c r="AN255" s="153"/>
    </row>
    <row r="256" spans="18:4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7"/>
  <sheetViews>
    <sheetView showGridLines="0" workbookViewId="0">
      <selection activeCell="Q30" sqref="Q30"/>
    </sheetView>
  </sheetViews>
  <sheetFormatPr baseColWidth="10" defaultColWidth="14.42578125" defaultRowHeight="15" customHeight="1" x14ac:dyDescent="0.2"/>
  <cols>
    <col min="1" max="1" width="1.28515625" customWidth="1"/>
    <col min="2" max="2" width="0.85546875" customWidth="1"/>
    <col min="3" max="3" width="16.140625" customWidth="1"/>
    <col min="4" max="4" width="13.5703125" customWidth="1"/>
    <col min="5" max="16" width="9.42578125" customWidth="1"/>
    <col min="17" max="27" width="11.42578125" customWidth="1"/>
  </cols>
  <sheetData>
    <row r="1" spans="2:27" ht="12.75" customHeight="1" x14ac:dyDescent="0.2"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2:27" ht="12.75" customHeight="1" x14ac:dyDescent="0.2"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7" ht="16.5" customHeight="1" x14ac:dyDescent="0.25">
      <c r="B3" s="515" t="s">
        <v>290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2:27" ht="16.5" customHeight="1" x14ac:dyDescent="0.25">
      <c r="B4" s="515" t="s">
        <v>1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2:27" ht="12.75" customHeight="1" x14ac:dyDescent="0.2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2:27" ht="15.75" customHeight="1" x14ac:dyDescent="0.25">
      <c r="B6" s="523" t="s">
        <v>291</v>
      </c>
      <c r="C6" s="524"/>
      <c r="D6" s="428" t="s">
        <v>4</v>
      </c>
      <c r="E6" s="428" t="s">
        <v>267</v>
      </c>
      <c r="F6" s="428" t="s">
        <v>276</v>
      </c>
      <c r="G6" s="428" t="s">
        <v>277</v>
      </c>
      <c r="H6" s="428" t="s">
        <v>278</v>
      </c>
      <c r="I6" s="428" t="s">
        <v>279</v>
      </c>
      <c r="J6" s="428" t="s">
        <v>280</v>
      </c>
      <c r="K6" s="428" t="s">
        <v>281</v>
      </c>
      <c r="L6" s="428" t="s">
        <v>282</v>
      </c>
      <c r="M6" s="428" t="s">
        <v>283</v>
      </c>
      <c r="N6" s="428" t="s">
        <v>284</v>
      </c>
      <c r="O6" s="428" t="s">
        <v>285</v>
      </c>
      <c r="P6" s="429" t="s">
        <v>286</v>
      </c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2:27" ht="15.75" customHeight="1" x14ac:dyDescent="0.25">
      <c r="B7" s="430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2:27" ht="15.75" customHeight="1" x14ac:dyDescent="0.25">
      <c r="B8" s="525" t="s">
        <v>4</v>
      </c>
      <c r="C8" s="496"/>
      <c r="D8" s="385">
        <f t="shared" ref="D8:P8" si="0">SUM(D10:D13)</f>
        <v>71669</v>
      </c>
      <c r="E8" s="385">
        <f t="shared" si="0"/>
        <v>6365</v>
      </c>
      <c r="F8" s="385">
        <f t="shared" si="0"/>
        <v>6588</v>
      </c>
      <c r="G8" s="385">
        <f t="shared" si="0"/>
        <v>4008</v>
      </c>
      <c r="H8" s="385">
        <f t="shared" si="0"/>
        <v>816</v>
      </c>
      <c r="I8" s="385">
        <f t="shared" si="0"/>
        <v>1381</v>
      </c>
      <c r="J8" s="385">
        <f t="shared" si="0"/>
        <v>2289</v>
      </c>
      <c r="K8" s="385">
        <f t="shared" si="0"/>
        <v>9097</v>
      </c>
      <c r="L8" s="385">
        <f t="shared" si="0"/>
        <v>9090</v>
      </c>
      <c r="M8" s="385">
        <f t="shared" si="0"/>
        <v>8553</v>
      </c>
      <c r="N8" s="385">
        <f t="shared" si="0"/>
        <v>8482</v>
      </c>
      <c r="O8" s="385">
        <f t="shared" si="0"/>
        <v>8674</v>
      </c>
      <c r="P8" s="433">
        <f t="shared" si="0"/>
        <v>6326</v>
      </c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2:27" ht="15" customHeight="1" x14ac:dyDescent="0.2"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8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2:27" ht="15" customHeight="1" x14ac:dyDescent="0.2">
      <c r="B10" s="435"/>
      <c r="C10" s="436" t="s">
        <v>27</v>
      </c>
      <c r="D10" s="437">
        <f t="shared" ref="D10:D13" si="1">SUM(E10:P10)</f>
        <v>23003</v>
      </c>
      <c r="E10" s="444">
        <v>2010</v>
      </c>
      <c r="F10" s="444">
        <v>1855</v>
      </c>
      <c r="G10" s="444">
        <v>1238</v>
      </c>
      <c r="H10" s="444">
        <v>802</v>
      </c>
      <c r="I10" s="444">
        <v>1381</v>
      </c>
      <c r="J10" s="444">
        <v>1457</v>
      </c>
      <c r="K10" s="444">
        <v>1716</v>
      </c>
      <c r="L10" s="444">
        <v>1679</v>
      </c>
      <c r="M10" s="444">
        <v>1993</v>
      </c>
      <c r="N10" s="444">
        <v>2745</v>
      </c>
      <c r="O10" s="444">
        <v>3594</v>
      </c>
      <c r="P10" s="445">
        <v>2533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2:27" ht="15" customHeight="1" x14ac:dyDescent="0.2">
      <c r="B11" s="435"/>
      <c r="C11" s="436" t="s">
        <v>292</v>
      </c>
      <c r="D11" s="437">
        <f t="shared" si="1"/>
        <v>0</v>
      </c>
      <c r="E11" s="446" t="s">
        <v>56</v>
      </c>
      <c r="F11" s="446" t="s">
        <v>56</v>
      </c>
      <c r="G11" s="446" t="s">
        <v>56</v>
      </c>
      <c r="H11" s="446" t="s">
        <v>56</v>
      </c>
      <c r="I11" s="446" t="s">
        <v>56</v>
      </c>
      <c r="J11" s="446" t="s">
        <v>56</v>
      </c>
      <c r="K11" s="446" t="s">
        <v>56</v>
      </c>
      <c r="L11" s="446" t="s">
        <v>56</v>
      </c>
      <c r="M11" s="446" t="s">
        <v>56</v>
      </c>
      <c r="N11" s="446" t="s">
        <v>56</v>
      </c>
      <c r="O11" s="446" t="s">
        <v>56</v>
      </c>
      <c r="P11" s="447" t="s">
        <v>56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2:27" ht="15" customHeight="1" x14ac:dyDescent="0.2">
      <c r="B12" s="435"/>
      <c r="C12" s="436" t="s">
        <v>293</v>
      </c>
      <c r="D12" s="437">
        <f t="shared" si="1"/>
        <v>48666</v>
      </c>
      <c r="E12" s="448">
        <v>4355</v>
      </c>
      <c r="F12" s="448">
        <v>4733</v>
      </c>
      <c r="G12" s="448">
        <v>2770</v>
      </c>
      <c r="H12" s="448">
        <v>14</v>
      </c>
      <c r="I12" s="448">
        <v>0</v>
      </c>
      <c r="J12" s="448">
        <v>832</v>
      </c>
      <c r="K12" s="448">
        <v>7381</v>
      </c>
      <c r="L12" s="448">
        <v>7411</v>
      </c>
      <c r="M12" s="448">
        <v>6560</v>
      </c>
      <c r="N12" s="448">
        <v>5737</v>
      </c>
      <c r="O12" s="448">
        <v>5080</v>
      </c>
      <c r="P12" s="449">
        <v>3793</v>
      </c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2:27" ht="15" customHeight="1" x14ac:dyDescent="0.2">
      <c r="B13" s="435"/>
      <c r="C13" s="436" t="s">
        <v>65</v>
      </c>
      <c r="D13" s="437">
        <f t="shared" si="1"/>
        <v>0</v>
      </c>
      <c r="E13" s="446" t="s">
        <v>56</v>
      </c>
      <c r="F13" s="446" t="s">
        <v>56</v>
      </c>
      <c r="G13" s="446" t="s">
        <v>56</v>
      </c>
      <c r="H13" s="446" t="s">
        <v>56</v>
      </c>
      <c r="I13" s="446" t="s">
        <v>56</v>
      </c>
      <c r="J13" s="446" t="s">
        <v>56</v>
      </c>
      <c r="K13" s="446" t="s">
        <v>56</v>
      </c>
      <c r="L13" s="446" t="s">
        <v>56</v>
      </c>
      <c r="M13" s="446" t="s">
        <v>56</v>
      </c>
      <c r="N13" s="446" t="s">
        <v>56</v>
      </c>
      <c r="O13" s="446" t="s">
        <v>56</v>
      </c>
      <c r="P13" s="447" t="s">
        <v>56</v>
      </c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2:27" ht="15" customHeight="1" x14ac:dyDescent="0.2">
      <c r="B14" s="440"/>
      <c r="C14" s="441"/>
      <c r="D14" s="441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3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2:27" ht="12.75" customHeight="1" x14ac:dyDescent="0.2">
      <c r="B15" s="139" t="s">
        <v>288</v>
      </c>
      <c r="C15" s="108"/>
      <c r="D15" s="1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2:27" ht="12.75" customHeight="1" x14ac:dyDescent="0.2">
      <c r="B16" s="36" t="s">
        <v>33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 ht="12.75" customHeight="1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ht="12.75" customHeight="1" x14ac:dyDescent="0.2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ht="12.75" customHeight="1" x14ac:dyDescent="0.2">
      <c r="A19" s="108"/>
      <c r="B19" s="108"/>
      <c r="C19" s="108"/>
      <c r="D19" s="164" t="s">
        <v>267</v>
      </c>
      <c r="E19" s="164" t="s">
        <v>276</v>
      </c>
      <c r="F19" s="164" t="s">
        <v>277</v>
      </c>
      <c r="G19" s="164" t="s">
        <v>278</v>
      </c>
      <c r="H19" s="164" t="s">
        <v>279</v>
      </c>
      <c r="I19" s="164" t="s">
        <v>280</v>
      </c>
      <c r="J19" s="164" t="s">
        <v>281</v>
      </c>
      <c r="K19" s="164" t="s">
        <v>282</v>
      </c>
      <c r="L19" s="164" t="s">
        <v>283</v>
      </c>
      <c r="M19" s="164" t="s">
        <v>284</v>
      </c>
      <c r="N19" s="164" t="s">
        <v>285</v>
      </c>
      <c r="O19" s="164" t="s">
        <v>286</v>
      </c>
      <c r="P19" s="108"/>
      <c r="Q19" s="108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1:27" ht="12.75" customHeight="1" x14ac:dyDescent="0.2">
      <c r="A20" s="108"/>
      <c r="B20" s="108"/>
      <c r="C20" s="108" t="s">
        <v>27</v>
      </c>
      <c r="D20" s="42">
        <f t="shared" ref="D20:O20" si="2">+E10</f>
        <v>2010</v>
      </c>
      <c r="E20" s="42">
        <f t="shared" si="2"/>
        <v>1855</v>
      </c>
      <c r="F20" s="42">
        <f t="shared" si="2"/>
        <v>1238</v>
      </c>
      <c r="G20" s="42">
        <f t="shared" si="2"/>
        <v>802</v>
      </c>
      <c r="H20" s="42">
        <f t="shared" si="2"/>
        <v>1381</v>
      </c>
      <c r="I20" s="42">
        <f t="shared" si="2"/>
        <v>1457</v>
      </c>
      <c r="J20" s="42">
        <f t="shared" si="2"/>
        <v>1716</v>
      </c>
      <c r="K20" s="42">
        <f t="shared" si="2"/>
        <v>1679</v>
      </c>
      <c r="L20" s="42">
        <f t="shared" si="2"/>
        <v>1993</v>
      </c>
      <c r="M20" s="42">
        <f t="shared" si="2"/>
        <v>2745</v>
      </c>
      <c r="N20" s="42">
        <f t="shared" si="2"/>
        <v>3594</v>
      </c>
      <c r="O20" s="42">
        <f t="shared" si="2"/>
        <v>2533</v>
      </c>
      <c r="P20" s="108"/>
      <c r="Q20" s="108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1:27" ht="12.75" customHeight="1" x14ac:dyDescent="0.2">
      <c r="A21" s="108"/>
      <c r="B21" s="108"/>
      <c r="C21" s="108" t="str">
        <f>+C12</f>
        <v>Algas</v>
      </c>
      <c r="D21" s="42">
        <f t="shared" ref="D21:O21" si="3">+E12</f>
        <v>4355</v>
      </c>
      <c r="E21" s="42">
        <f t="shared" si="3"/>
        <v>4733</v>
      </c>
      <c r="F21" s="42">
        <f t="shared" si="3"/>
        <v>2770</v>
      </c>
      <c r="G21" s="42">
        <f t="shared" si="3"/>
        <v>14</v>
      </c>
      <c r="H21" s="42">
        <f t="shared" si="3"/>
        <v>0</v>
      </c>
      <c r="I21" s="42">
        <f t="shared" si="3"/>
        <v>832</v>
      </c>
      <c r="J21" s="42">
        <f t="shared" si="3"/>
        <v>7381</v>
      </c>
      <c r="K21" s="42">
        <f t="shared" si="3"/>
        <v>7411</v>
      </c>
      <c r="L21" s="42">
        <f t="shared" si="3"/>
        <v>6560</v>
      </c>
      <c r="M21" s="42">
        <f t="shared" si="3"/>
        <v>5737</v>
      </c>
      <c r="N21" s="42">
        <f t="shared" si="3"/>
        <v>5080</v>
      </c>
      <c r="O21" s="42">
        <f t="shared" si="3"/>
        <v>3793</v>
      </c>
      <c r="P21" s="108"/>
      <c r="Q21" s="108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1:27" ht="12.7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 spans="1:27" ht="12.75" customHeight="1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 spans="1:27" ht="12.7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92"/>
      <c r="S24" s="92"/>
      <c r="T24" s="92"/>
      <c r="U24" s="92"/>
      <c r="V24" s="92"/>
      <c r="W24" s="92"/>
      <c r="X24" s="92"/>
      <c r="Y24" s="92"/>
      <c r="Z24" s="92"/>
      <c r="AA24" s="92"/>
    </row>
    <row r="25" spans="1:27" ht="12.75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 spans="1:27" ht="12.75" customHeight="1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1:27" ht="12.7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 spans="1:27" ht="12.75" customHeight="1" x14ac:dyDescent="0.2"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1:27" ht="12.75" customHeight="1" x14ac:dyDescent="0.2"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12.75" customHeight="1" x14ac:dyDescent="0.2"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1:27" ht="12.75" customHeight="1" x14ac:dyDescent="0.2"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2.7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1:27" ht="12.7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ht="12.7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ht="12.7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2.7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ht="12.75" customHeight="1" x14ac:dyDescent="0.2">
      <c r="A37" s="108"/>
      <c r="B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 spans="1:27" ht="12.75" customHeight="1" x14ac:dyDescent="0.2">
      <c r="A38" s="108"/>
      <c r="B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ht="12.75" customHeight="1" x14ac:dyDescent="0.2">
      <c r="A39" s="108"/>
      <c r="B39" s="108"/>
      <c r="C39" s="139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12.75" customHeight="1" x14ac:dyDescent="0.2">
      <c r="A40" s="108"/>
      <c r="B40" s="108"/>
      <c r="C40" s="139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1:27" ht="12.75" customHeight="1" x14ac:dyDescent="0.2">
      <c r="A41" s="116"/>
      <c r="B41" s="116"/>
      <c r="C41" s="116"/>
      <c r="D41" s="116"/>
      <c r="E41" s="116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pans="1:27" ht="12.75" customHeight="1" x14ac:dyDescent="0.2">
      <c r="A42" s="116"/>
      <c r="B42" s="116"/>
      <c r="C42" s="116"/>
      <c r="D42" s="116"/>
      <c r="E42" s="11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pans="1:27" ht="12.7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1:27" ht="12.75" customHeight="1" x14ac:dyDescent="0.2">
      <c r="A44" s="108"/>
      <c r="B44" s="108"/>
      <c r="C44" s="139" t="s">
        <v>288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1:27" ht="12.75" customHeight="1" x14ac:dyDescent="0.2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2.75" customHeigh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1:27" ht="12.75" customHeight="1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2.75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ht="12.75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:27" ht="12.75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ht="12.75" customHeight="1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 spans="1:27" ht="12.75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ht="12.75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ht="12.75" customHeight="1" x14ac:dyDescent="0.2"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12.75" customHeight="1" x14ac:dyDescent="0.2"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12.75" customHeight="1" x14ac:dyDescent="0.2"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 spans="1:27" ht="12.75" customHeight="1" x14ac:dyDescent="0.2"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1:27" ht="12.75" customHeight="1" x14ac:dyDescent="0.2"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 spans="1:27" ht="12.75" customHeight="1" x14ac:dyDescent="0.2"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1:27" ht="12.75" customHeight="1" x14ac:dyDescent="0.2"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ht="12.75" customHeight="1" x14ac:dyDescent="0.2"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ht="12.75" customHeight="1" x14ac:dyDescent="0.2"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 spans="1:27" ht="12.75" customHeight="1" x14ac:dyDescent="0.2">
      <c r="C63" s="139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 spans="1:27" ht="12.75" customHeight="1" x14ac:dyDescent="0.2"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 spans="18:27" ht="12.75" customHeight="1" x14ac:dyDescent="0.2"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 spans="18:27" ht="12.75" customHeight="1" x14ac:dyDescent="0.2"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 spans="18:27" ht="12.75" customHeight="1" x14ac:dyDescent="0.2"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 spans="18:27" ht="12.75" customHeight="1" x14ac:dyDescent="0.2"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69" spans="18:27" ht="12.75" customHeight="1" x14ac:dyDescent="0.2">
      <c r="R69" s="92"/>
      <c r="S69" s="92"/>
      <c r="T69" s="92"/>
      <c r="U69" s="92"/>
      <c r="V69" s="92"/>
      <c r="W69" s="92"/>
      <c r="X69" s="92"/>
      <c r="Y69" s="92"/>
      <c r="Z69" s="92"/>
      <c r="AA69" s="92"/>
    </row>
    <row r="70" spans="18:27" ht="12.75" customHeight="1" x14ac:dyDescent="0.2"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 spans="18:27" ht="12.75" customHeight="1" x14ac:dyDescent="0.2"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spans="18:27" ht="12.75" customHeight="1" x14ac:dyDescent="0.2"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spans="18:27" ht="12.75" customHeight="1" x14ac:dyDescent="0.2"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spans="18:27" ht="12.75" customHeight="1" x14ac:dyDescent="0.2"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18:27" ht="12.75" customHeight="1" x14ac:dyDescent="0.2"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18:27" ht="12.75" customHeight="1" x14ac:dyDescent="0.2"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 spans="18:27" ht="12.75" customHeight="1" x14ac:dyDescent="0.2"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spans="18:27" ht="12.75" customHeight="1" x14ac:dyDescent="0.2"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 spans="18:27" ht="12.75" customHeight="1" x14ac:dyDescent="0.2"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 spans="18:27" ht="12.75" customHeight="1" x14ac:dyDescent="0.2">
      <c r="R80" s="92"/>
      <c r="S80" s="92"/>
      <c r="T80" s="92"/>
      <c r="U80" s="92"/>
      <c r="V80" s="92"/>
      <c r="W80" s="92"/>
      <c r="X80" s="92"/>
      <c r="Y80" s="92"/>
      <c r="Z80" s="92"/>
      <c r="AA80" s="92"/>
    </row>
    <row r="81" spans="18:27" ht="12.75" customHeight="1" x14ac:dyDescent="0.2"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18:27" ht="12.75" customHeight="1" x14ac:dyDescent="0.2"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 spans="18:27" ht="12.75" customHeight="1" x14ac:dyDescent="0.2"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18:27" ht="12.75" customHeight="1" x14ac:dyDescent="0.2"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18:27" ht="12.75" customHeight="1" x14ac:dyDescent="0.2"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18:27" ht="12.75" customHeight="1" x14ac:dyDescent="0.2"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 spans="18:27" ht="12.75" customHeight="1" x14ac:dyDescent="0.2"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 spans="18:27" ht="12.75" customHeight="1" x14ac:dyDescent="0.2"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 spans="18:27" ht="12.75" customHeight="1" x14ac:dyDescent="0.2"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18:27" ht="12.75" customHeight="1" x14ac:dyDescent="0.2">
      <c r="R90" s="92"/>
      <c r="S90" s="92"/>
      <c r="T90" s="92"/>
      <c r="U90" s="92"/>
      <c r="V90" s="92"/>
      <c r="W90" s="92"/>
      <c r="X90" s="92"/>
      <c r="Y90" s="92"/>
      <c r="Z90" s="92"/>
      <c r="AA90" s="92"/>
    </row>
    <row r="91" spans="18:27" ht="12.75" customHeight="1" x14ac:dyDescent="0.2">
      <c r="R91" s="92"/>
      <c r="S91" s="92"/>
      <c r="T91" s="92"/>
      <c r="U91" s="92"/>
      <c r="V91" s="92"/>
      <c r="W91" s="92"/>
      <c r="X91" s="92"/>
      <c r="Y91" s="92"/>
      <c r="Z91" s="92"/>
      <c r="AA91" s="92"/>
    </row>
    <row r="92" spans="18:27" ht="12.75" customHeight="1" x14ac:dyDescent="0.2"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18:27" ht="12.75" customHeight="1" x14ac:dyDescent="0.2"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18:27" ht="12.75" customHeight="1" x14ac:dyDescent="0.2">
      <c r="R94" s="92"/>
      <c r="S94" s="92"/>
      <c r="T94" s="92"/>
      <c r="U94" s="92"/>
      <c r="V94" s="92"/>
      <c r="W94" s="92"/>
      <c r="X94" s="92"/>
      <c r="Y94" s="92"/>
      <c r="Z94" s="92"/>
      <c r="AA94" s="92"/>
    </row>
    <row r="95" spans="18:27" ht="12.75" customHeight="1" x14ac:dyDescent="0.2"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18:27" ht="12.75" customHeight="1" x14ac:dyDescent="0.2"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18:27" ht="12.75" customHeight="1" x14ac:dyDescent="0.2"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 spans="18:27" ht="12.75" customHeight="1" x14ac:dyDescent="0.2"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18:27" ht="12.75" customHeight="1" x14ac:dyDescent="0.2"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18:27" ht="12.75" customHeight="1" x14ac:dyDescent="0.2"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8:27" ht="12.75" customHeight="1" x14ac:dyDescent="0.2"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18:27" ht="12.75" customHeight="1" x14ac:dyDescent="0.2"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18:27" ht="12.75" customHeight="1" x14ac:dyDescent="0.2"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18:27" ht="12.75" customHeight="1" x14ac:dyDescent="0.2"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 spans="18:27" ht="12.75" customHeight="1" x14ac:dyDescent="0.2"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 spans="18:27" ht="12.75" customHeight="1" x14ac:dyDescent="0.2"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 spans="18:27" ht="12.75" customHeight="1" x14ac:dyDescent="0.2"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 spans="18:27" ht="12.75" customHeight="1" x14ac:dyDescent="0.2">
      <c r="R108" s="92"/>
      <c r="S108" s="92"/>
      <c r="T108" s="92"/>
      <c r="U108" s="92"/>
      <c r="V108" s="92"/>
      <c r="W108" s="92"/>
      <c r="X108" s="92"/>
      <c r="Y108" s="92"/>
      <c r="Z108" s="92"/>
      <c r="AA108" s="92"/>
    </row>
    <row r="109" spans="18:27" ht="12.75" customHeight="1" x14ac:dyDescent="0.2">
      <c r="R109" s="92"/>
      <c r="S109" s="92"/>
      <c r="T109" s="92"/>
      <c r="U109" s="92"/>
      <c r="V109" s="92"/>
      <c r="W109" s="92"/>
      <c r="X109" s="92"/>
      <c r="Y109" s="92"/>
      <c r="Z109" s="92"/>
      <c r="AA109" s="92"/>
    </row>
    <row r="110" spans="18:27" ht="12.75" customHeight="1" x14ac:dyDescent="0.2">
      <c r="R110" s="92"/>
      <c r="S110" s="92"/>
      <c r="T110" s="92"/>
      <c r="U110" s="92"/>
      <c r="V110" s="92"/>
      <c r="W110" s="92"/>
      <c r="X110" s="92"/>
      <c r="Y110" s="92"/>
      <c r="Z110" s="92"/>
      <c r="AA110" s="92"/>
    </row>
    <row r="111" spans="18:27" ht="12.75" customHeight="1" x14ac:dyDescent="0.2">
      <c r="R111" s="92"/>
      <c r="S111" s="92"/>
      <c r="T111" s="92"/>
      <c r="U111" s="92"/>
      <c r="V111" s="92"/>
      <c r="W111" s="92"/>
      <c r="X111" s="92"/>
      <c r="Y111" s="92"/>
      <c r="Z111" s="92"/>
      <c r="AA111" s="92"/>
    </row>
    <row r="112" spans="18:27" ht="12.75" customHeight="1" x14ac:dyDescent="0.2">
      <c r="R112" s="92"/>
      <c r="S112" s="92"/>
      <c r="T112" s="92"/>
      <c r="U112" s="92"/>
      <c r="V112" s="92"/>
      <c r="W112" s="92"/>
      <c r="X112" s="92"/>
      <c r="Y112" s="92"/>
      <c r="Z112" s="92"/>
      <c r="AA112" s="92"/>
    </row>
    <row r="113" spans="18:27" ht="12.75" customHeight="1" x14ac:dyDescent="0.2"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 spans="18:27" ht="12.75" customHeight="1" x14ac:dyDescent="0.2"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18:27" ht="12.75" customHeight="1" x14ac:dyDescent="0.2"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 spans="18:27" ht="12.75" customHeight="1" x14ac:dyDescent="0.2"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18:27" ht="12.75" customHeight="1" x14ac:dyDescent="0.2"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8:27" ht="12.75" customHeight="1" x14ac:dyDescent="0.2"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18:27" ht="12.75" customHeight="1" x14ac:dyDescent="0.2">
      <c r="R119" s="92"/>
      <c r="S119" s="92"/>
      <c r="T119" s="92"/>
      <c r="U119" s="92"/>
      <c r="V119" s="92"/>
      <c r="W119" s="92"/>
      <c r="X119" s="92"/>
      <c r="Y119" s="92"/>
      <c r="Z119" s="92"/>
      <c r="AA119" s="92"/>
    </row>
    <row r="120" spans="18:27" ht="12.75" customHeight="1" x14ac:dyDescent="0.2">
      <c r="R120" s="92"/>
      <c r="S120" s="92"/>
      <c r="T120" s="92"/>
      <c r="U120" s="92"/>
      <c r="V120" s="92"/>
      <c r="W120" s="92"/>
      <c r="X120" s="92"/>
      <c r="Y120" s="92"/>
      <c r="Z120" s="92"/>
      <c r="AA120" s="92"/>
    </row>
    <row r="121" spans="18:27" ht="12.75" customHeight="1" x14ac:dyDescent="0.2">
      <c r="R121" s="92"/>
      <c r="S121" s="92"/>
      <c r="T121" s="92"/>
      <c r="U121" s="92"/>
      <c r="V121" s="92"/>
      <c r="W121" s="92"/>
      <c r="X121" s="92"/>
      <c r="Y121" s="92"/>
      <c r="Z121" s="92"/>
      <c r="AA121" s="92"/>
    </row>
    <row r="122" spans="18:27" ht="12.75" customHeight="1" x14ac:dyDescent="0.2">
      <c r="R122" s="92"/>
      <c r="S122" s="92"/>
      <c r="T122" s="92"/>
      <c r="U122" s="92"/>
      <c r="V122" s="92"/>
      <c r="W122" s="92"/>
      <c r="X122" s="92"/>
      <c r="Y122" s="92"/>
      <c r="Z122" s="92"/>
      <c r="AA122" s="92"/>
    </row>
    <row r="123" spans="18:27" ht="12.75" customHeight="1" x14ac:dyDescent="0.2"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 spans="18:27" ht="12.75" customHeight="1" x14ac:dyDescent="0.2">
      <c r="R124" s="92"/>
      <c r="S124" s="92"/>
      <c r="T124" s="92"/>
      <c r="U124" s="92"/>
      <c r="V124" s="92"/>
      <c r="W124" s="92"/>
      <c r="X124" s="92"/>
      <c r="Y124" s="92"/>
      <c r="Z124" s="92"/>
      <c r="AA124" s="92"/>
    </row>
    <row r="125" spans="18:27" ht="12.75" customHeight="1" x14ac:dyDescent="0.2">
      <c r="R125" s="92"/>
      <c r="S125" s="92"/>
      <c r="T125" s="92"/>
      <c r="U125" s="92"/>
      <c r="V125" s="92"/>
      <c r="W125" s="92"/>
      <c r="X125" s="92"/>
      <c r="Y125" s="92"/>
      <c r="Z125" s="92"/>
      <c r="AA125" s="92"/>
    </row>
    <row r="126" spans="18:27" ht="12.75" customHeight="1" x14ac:dyDescent="0.2">
      <c r="R126" s="92"/>
      <c r="S126" s="92"/>
      <c r="T126" s="92"/>
      <c r="U126" s="92"/>
      <c r="V126" s="92"/>
      <c r="W126" s="92"/>
      <c r="X126" s="92"/>
      <c r="Y126" s="92"/>
      <c r="Z126" s="92"/>
      <c r="AA126" s="92"/>
    </row>
    <row r="127" spans="18:27" ht="12.75" customHeight="1" x14ac:dyDescent="0.2">
      <c r="R127" s="92"/>
      <c r="S127" s="92"/>
      <c r="T127" s="92"/>
      <c r="U127" s="92"/>
      <c r="V127" s="92"/>
      <c r="W127" s="92"/>
      <c r="X127" s="92"/>
      <c r="Y127" s="92"/>
      <c r="Z127" s="92"/>
      <c r="AA127" s="92"/>
    </row>
    <row r="128" spans="18:27" ht="12.75" customHeight="1" x14ac:dyDescent="0.2">
      <c r="R128" s="92"/>
      <c r="S128" s="92"/>
      <c r="T128" s="92"/>
      <c r="U128" s="92"/>
      <c r="V128" s="92"/>
      <c r="W128" s="92"/>
      <c r="X128" s="92"/>
      <c r="Y128" s="92"/>
      <c r="Z128" s="92"/>
      <c r="AA128" s="92"/>
    </row>
    <row r="129" spans="18:27" ht="12.75" customHeight="1" x14ac:dyDescent="0.2">
      <c r="R129" s="92"/>
      <c r="S129" s="92"/>
      <c r="T129" s="92"/>
      <c r="U129" s="92"/>
      <c r="V129" s="92"/>
      <c r="W129" s="92"/>
      <c r="X129" s="92"/>
      <c r="Y129" s="92"/>
      <c r="Z129" s="92"/>
      <c r="AA129" s="92"/>
    </row>
    <row r="130" spans="18:27" ht="12.75" customHeight="1" x14ac:dyDescent="0.2">
      <c r="R130" s="92"/>
      <c r="S130" s="92"/>
      <c r="T130" s="92"/>
      <c r="U130" s="92"/>
      <c r="V130" s="92"/>
      <c r="W130" s="92"/>
      <c r="X130" s="92"/>
      <c r="Y130" s="92"/>
      <c r="Z130" s="92"/>
      <c r="AA130" s="92"/>
    </row>
    <row r="131" spans="18:27" ht="12.75" customHeight="1" x14ac:dyDescent="0.2"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18:27" ht="12.75" customHeight="1" x14ac:dyDescent="0.2"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18:27" ht="12.75" customHeight="1" x14ac:dyDescent="0.2">
      <c r="R133" s="92"/>
      <c r="S133" s="92"/>
      <c r="T133" s="92"/>
      <c r="U133" s="92"/>
      <c r="V133" s="92"/>
      <c r="W133" s="92"/>
      <c r="X133" s="92"/>
      <c r="Y133" s="92"/>
      <c r="Z133" s="92"/>
      <c r="AA133" s="92"/>
    </row>
    <row r="134" spans="18:27" ht="12.75" customHeight="1" x14ac:dyDescent="0.2">
      <c r="R134" s="92"/>
      <c r="S134" s="92"/>
      <c r="T134" s="92"/>
      <c r="U134" s="92"/>
      <c r="V134" s="92"/>
      <c r="W134" s="92"/>
      <c r="X134" s="92"/>
      <c r="Y134" s="92"/>
      <c r="Z134" s="92"/>
      <c r="AA134" s="92"/>
    </row>
    <row r="135" spans="18:27" ht="12.75" customHeight="1" x14ac:dyDescent="0.2">
      <c r="R135" s="92"/>
      <c r="S135" s="92"/>
      <c r="T135" s="92"/>
      <c r="U135" s="92"/>
      <c r="V135" s="92"/>
      <c r="W135" s="92"/>
      <c r="X135" s="92"/>
      <c r="Y135" s="92"/>
      <c r="Z135" s="92"/>
      <c r="AA135" s="92"/>
    </row>
    <row r="136" spans="18:27" ht="12.75" customHeight="1" x14ac:dyDescent="0.2">
      <c r="R136" s="92"/>
      <c r="S136" s="92"/>
      <c r="T136" s="92"/>
      <c r="U136" s="92"/>
      <c r="V136" s="92"/>
      <c r="W136" s="92"/>
      <c r="X136" s="92"/>
      <c r="Y136" s="92"/>
      <c r="Z136" s="92"/>
      <c r="AA136" s="92"/>
    </row>
    <row r="137" spans="18:27" ht="12.75" customHeight="1" x14ac:dyDescent="0.2">
      <c r="R137" s="92"/>
      <c r="S137" s="92"/>
      <c r="T137" s="92"/>
      <c r="U137" s="92"/>
      <c r="V137" s="92"/>
      <c r="W137" s="92"/>
      <c r="X137" s="92"/>
      <c r="Y137" s="92"/>
      <c r="Z137" s="92"/>
      <c r="AA137" s="92"/>
    </row>
    <row r="138" spans="18:27" ht="12.75" customHeight="1" x14ac:dyDescent="0.2"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 spans="18:27" ht="12.75" customHeight="1" x14ac:dyDescent="0.2"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 spans="18:27" ht="12.75" customHeight="1" x14ac:dyDescent="0.2"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 spans="18:27" ht="12.75" customHeight="1" x14ac:dyDescent="0.2"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 spans="18:27" ht="12.75" customHeight="1" x14ac:dyDescent="0.2"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 spans="18:27" ht="12.75" customHeight="1" x14ac:dyDescent="0.2"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 spans="18:27" ht="12.75" customHeight="1" x14ac:dyDescent="0.2"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 spans="18:27" ht="12.75" customHeight="1" x14ac:dyDescent="0.2"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 spans="18:27" ht="12.75" customHeight="1" x14ac:dyDescent="0.2"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 spans="18:27" ht="12.75" customHeight="1" x14ac:dyDescent="0.2"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 spans="18:27" ht="12.75" customHeight="1" x14ac:dyDescent="0.2"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18:27" ht="12.75" customHeight="1" x14ac:dyDescent="0.2"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18:27" ht="12.75" customHeight="1" x14ac:dyDescent="0.2"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 spans="18:27" ht="12.75" customHeight="1" x14ac:dyDescent="0.2"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 spans="18:27" ht="12.75" customHeight="1" x14ac:dyDescent="0.2"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18:27" ht="12.75" customHeight="1" x14ac:dyDescent="0.2"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18:27" ht="12.75" customHeight="1" x14ac:dyDescent="0.2"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18:27" ht="12.75" customHeight="1" x14ac:dyDescent="0.2"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18:27" ht="12.75" customHeight="1" x14ac:dyDescent="0.2"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18:27" ht="12.75" customHeight="1" x14ac:dyDescent="0.2"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8:27" ht="12.75" customHeight="1" x14ac:dyDescent="0.2"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18:27" ht="12.75" customHeight="1" x14ac:dyDescent="0.2"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18:27" ht="12.75" customHeight="1" x14ac:dyDescent="0.2"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 spans="18:27" ht="12.75" customHeight="1" x14ac:dyDescent="0.2"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18:27" ht="12.75" customHeight="1" x14ac:dyDescent="0.2"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18:27" ht="12.75" customHeight="1" x14ac:dyDescent="0.2"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 spans="18:27" ht="12.75" customHeight="1" x14ac:dyDescent="0.2"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18:27" ht="12.75" customHeight="1" x14ac:dyDescent="0.2"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18:27" ht="12.75" customHeight="1" x14ac:dyDescent="0.2"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 spans="18:27" ht="12.75" customHeight="1" x14ac:dyDescent="0.2"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 spans="18:27" ht="12.75" customHeight="1" x14ac:dyDescent="0.2"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 spans="18:27" ht="12.75" customHeight="1" x14ac:dyDescent="0.2"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18:27" ht="12.75" customHeight="1" x14ac:dyDescent="0.2"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 spans="18:27" ht="12.75" customHeight="1" x14ac:dyDescent="0.2"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18:27" ht="12.75" customHeight="1" x14ac:dyDescent="0.2"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 spans="18:27" ht="12.75" customHeight="1" x14ac:dyDescent="0.2"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18:27" ht="12.75" customHeight="1" x14ac:dyDescent="0.2"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18:27" ht="12.75" customHeight="1" x14ac:dyDescent="0.2"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 spans="18:27" ht="12.75" customHeight="1" x14ac:dyDescent="0.2"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 spans="18:27" ht="12.75" customHeight="1" x14ac:dyDescent="0.2"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18:27" ht="12.75" customHeight="1" x14ac:dyDescent="0.2"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18:27" ht="12.75" customHeight="1" x14ac:dyDescent="0.2"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 spans="18:27" ht="12.75" customHeight="1" x14ac:dyDescent="0.2"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 spans="18:27" ht="12.75" customHeight="1" x14ac:dyDescent="0.2"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18:27" ht="12.75" customHeight="1" x14ac:dyDescent="0.2"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8:27" ht="12.75" customHeight="1" x14ac:dyDescent="0.2"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8:27" ht="12.75" customHeight="1" x14ac:dyDescent="0.2"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18:27" ht="12.75" customHeight="1" x14ac:dyDescent="0.2"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18:27" ht="12.75" customHeight="1" x14ac:dyDescent="0.2"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18:27" ht="12.75" customHeight="1" x14ac:dyDescent="0.2"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18:27" ht="12.75" customHeight="1" x14ac:dyDescent="0.2"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18:27" ht="12.75" customHeight="1" x14ac:dyDescent="0.2"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18:27" ht="12.75" customHeight="1" x14ac:dyDescent="0.2"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8:27" ht="12.75" customHeight="1" x14ac:dyDescent="0.2"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8:27" ht="12.75" customHeight="1" x14ac:dyDescent="0.2"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18:27" ht="12.75" customHeight="1" x14ac:dyDescent="0.2"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18:27" ht="12.75" customHeight="1" x14ac:dyDescent="0.2"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18:27" ht="12.75" customHeight="1" x14ac:dyDescent="0.2"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18:27" ht="12.75" customHeight="1" x14ac:dyDescent="0.2"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18:27" ht="12.75" customHeight="1" x14ac:dyDescent="0.2"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18:27" ht="12.75" customHeight="1" x14ac:dyDescent="0.2"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18:27" ht="12.75" customHeight="1" x14ac:dyDescent="0.2"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18:27" ht="12.75" customHeight="1" x14ac:dyDescent="0.2"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18:27" ht="12.75" customHeight="1" x14ac:dyDescent="0.2"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8:27" ht="12.75" customHeight="1" x14ac:dyDescent="0.2"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8:27" ht="12.75" customHeight="1" x14ac:dyDescent="0.2"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 spans="18:27" ht="12.75" customHeight="1" x14ac:dyDescent="0.2"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8:27" ht="12.75" customHeight="1" x14ac:dyDescent="0.2"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8:27" ht="12.75" customHeight="1" x14ac:dyDescent="0.2"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 spans="18:27" ht="12.75" customHeight="1" x14ac:dyDescent="0.2"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 spans="18:27" ht="12.75" customHeight="1" x14ac:dyDescent="0.2"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 spans="18:27" ht="12.75" customHeight="1" x14ac:dyDescent="0.2"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 spans="18:27" ht="12.75" customHeight="1" x14ac:dyDescent="0.2"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8:27" ht="12.75" customHeight="1" x14ac:dyDescent="0.2"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 spans="18:27" ht="12.75" customHeight="1" x14ac:dyDescent="0.2"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 spans="18:27" ht="12.75" customHeight="1" x14ac:dyDescent="0.2"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 spans="18:27" ht="12.75" customHeight="1" x14ac:dyDescent="0.2"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8:27" ht="12.75" customHeight="1" x14ac:dyDescent="0.2"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8:27" ht="12.75" customHeight="1" x14ac:dyDescent="0.2"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 spans="18:27" ht="12.75" customHeight="1" x14ac:dyDescent="0.2"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8:27" ht="12.75" customHeight="1" x14ac:dyDescent="0.2"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8:27" ht="12.75" customHeight="1" x14ac:dyDescent="0.2"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 spans="18:27" ht="12.75" customHeight="1" x14ac:dyDescent="0.2"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 spans="18:27" ht="12.75" customHeight="1" x14ac:dyDescent="0.2"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 spans="18:27" ht="12.75" customHeight="1" x14ac:dyDescent="0.2"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 spans="18:27" ht="12.75" customHeight="1" x14ac:dyDescent="0.2"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 spans="18:27" ht="12.75" customHeight="1" x14ac:dyDescent="0.2"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 spans="18:27" ht="12.75" customHeight="1" x14ac:dyDescent="0.2"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8:27" ht="12.75" customHeight="1" x14ac:dyDescent="0.2"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pans="18:27" ht="12.75" customHeight="1" x14ac:dyDescent="0.2"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pans="18:27" ht="12.75" customHeight="1" x14ac:dyDescent="0.2"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pans="18:27" ht="12.75" customHeight="1" x14ac:dyDescent="0.2"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pans="18:27" ht="12.75" customHeight="1" x14ac:dyDescent="0.2"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pans="18:27" ht="12.75" customHeight="1" x14ac:dyDescent="0.2"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pans="18:27" ht="12.75" customHeight="1" x14ac:dyDescent="0.2"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pans="18:27" ht="12.75" customHeight="1" x14ac:dyDescent="0.2"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pans="18:27" ht="12.75" customHeight="1" x14ac:dyDescent="0.2"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pans="18:27" ht="12.75" customHeight="1" x14ac:dyDescent="0.2"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pans="18:27" ht="12.75" customHeight="1" x14ac:dyDescent="0.2"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pans="18:27" ht="12.75" customHeight="1" x14ac:dyDescent="0.2"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pans="18:27" ht="12.75" customHeight="1" x14ac:dyDescent="0.2"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pans="18:27" ht="12.75" customHeight="1" x14ac:dyDescent="0.2"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pans="18:27" ht="12.75" customHeight="1" x14ac:dyDescent="0.2"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pans="18:27" ht="12.75" customHeight="1" x14ac:dyDescent="0.2"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pans="18:27" ht="12.75" customHeight="1" x14ac:dyDescent="0.2"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8:27" ht="12.75" customHeight="1" x14ac:dyDescent="0.2"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8:27" ht="12.75" customHeight="1" x14ac:dyDescent="0.2"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8:27" ht="12.75" customHeight="1" x14ac:dyDescent="0.2"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8:27" ht="12.75" customHeight="1" x14ac:dyDescent="0.2"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8:27" ht="12.75" customHeight="1" x14ac:dyDescent="0.2"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8:27" ht="12.75" customHeight="1" x14ac:dyDescent="0.2"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8:27" ht="12.75" customHeight="1" x14ac:dyDescent="0.2"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8:27" ht="12.75" customHeight="1" x14ac:dyDescent="0.2"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8:27" ht="12.75" customHeight="1" x14ac:dyDescent="0.2"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8:27" ht="12.75" customHeight="1" x14ac:dyDescent="0.2"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8:27" ht="12.75" customHeight="1" x14ac:dyDescent="0.2"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8:27" ht="12.75" customHeight="1" x14ac:dyDescent="0.2"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8:27" ht="12.75" customHeight="1" x14ac:dyDescent="0.2"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8:27" ht="12.75" customHeight="1" x14ac:dyDescent="0.2"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8:27" ht="12.75" customHeight="1" x14ac:dyDescent="0.2"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8:27" ht="12.75" customHeight="1" x14ac:dyDescent="0.2"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8:27" ht="12.75" customHeight="1" x14ac:dyDescent="0.2"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8:27" ht="12.75" customHeight="1" x14ac:dyDescent="0.2"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8:27" ht="12.75" customHeight="1" x14ac:dyDescent="0.2"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8:27" ht="12.75" customHeight="1" x14ac:dyDescent="0.2"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8:27" ht="12.75" customHeight="1" x14ac:dyDescent="0.2"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8:27" ht="15.75" customHeight="1" x14ac:dyDescent="0.2"/>
    <row r="265" spans="18:27" ht="15.75" customHeight="1" x14ac:dyDescent="0.2"/>
    <row r="266" spans="18:27" ht="15.75" customHeight="1" x14ac:dyDescent="0.2"/>
    <row r="267" spans="18:27" ht="15.75" customHeight="1" x14ac:dyDescent="0.2"/>
    <row r="268" spans="18:27" ht="15.75" customHeight="1" x14ac:dyDescent="0.2"/>
    <row r="269" spans="18:27" ht="15.75" customHeight="1" x14ac:dyDescent="0.2"/>
    <row r="270" spans="18:27" ht="15.75" customHeight="1" x14ac:dyDescent="0.2"/>
    <row r="271" spans="18:27" ht="15.75" customHeight="1" x14ac:dyDescent="0.2"/>
    <row r="272" spans="18:2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4">
    <mergeCell ref="B3:P3"/>
    <mergeCell ref="B4:P4"/>
    <mergeCell ref="B6:C6"/>
    <mergeCell ref="B8:C8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1000"/>
  <sheetViews>
    <sheetView showGridLines="0" workbookViewId="0">
      <selection activeCell="S59" sqref="S59"/>
    </sheetView>
  </sheetViews>
  <sheetFormatPr baseColWidth="10" defaultColWidth="14.42578125" defaultRowHeight="15" customHeight="1" x14ac:dyDescent="0.2"/>
  <cols>
    <col min="1" max="2" width="1.140625" customWidth="1"/>
    <col min="3" max="3" width="24" customWidth="1"/>
    <col min="4" max="15" width="8.7109375" customWidth="1"/>
    <col min="16" max="16" width="8" customWidth="1"/>
    <col min="17" max="17" width="0.85546875" customWidth="1"/>
    <col min="18" max="18" width="11.7109375" customWidth="1"/>
    <col min="19" max="27" width="11.42578125" customWidth="1"/>
    <col min="28" max="38" width="9.140625" customWidth="1"/>
  </cols>
  <sheetData>
    <row r="1" spans="2:28" ht="12.75" customHeight="1" x14ac:dyDescent="0.2"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2:28" ht="12.75" customHeight="1" x14ac:dyDescent="0.2"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2:28" ht="16.5" customHeight="1" x14ac:dyDescent="0.25">
      <c r="B3" s="535" t="s">
        <v>295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ht="16.5" customHeight="1" x14ac:dyDescent="0.25">
      <c r="B4" s="535" t="s">
        <v>1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2:28" ht="12.75" customHeight="1" x14ac:dyDescent="0.2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2:28" ht="15.75" customHeight="1" x14ac:dyDescent="0.25">
      <c r="B6" s="519" t="s">
        <v>266</v>
      </c>
      <c r="C6" s="500"/>
      <c r="D6" s="450" t="s">
        <v>4</v>
      </c>
      <c r="E6" s="450" t="s">
        <v>267</v>
      </c>
      <c r="F6" s="450" t="s">
        <v>276</v>
      </c>
      <c r="G6" s="450" t="s">
        <v>277</v>
      </c>
      <c r="H6" s="450" t="s">
        <v>278</v>
      </c>
      <c r="I6" s="450" t="s">
        <v>279</v>
      </c>
      <c r="J6" s="450" t="s">
        <v>280</v>
      </c>
      <c r="K6" s="450" t="s">
        <v>281</v>
      </c>
      <c r="L6" s="450" t="s">
        <v>282</v>
      </c>
      <c r="M6" s="450" t="s">
        <v>283</v>
      </c>
      <c r="N6" s="450" t="s">
        <v>284</v>
      </c>
      <c r="O6" s="450" t="s">
        <v>285</v>
      </c>
      <c r="P6" s="519" t="s">
        <v>286</v>
      </c>
      <c r="Q6" s="501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2:28" ht="6.75" customHeight="1" x14ac:dyDescent="0.25">
      <c r="B7" s="391"/>
      <c r="C7" s="392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94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8" spans="2:28" ht="15.75" customHeight="1" x14ac:dyDescent="0.25">
      <c r="B8" s="520" t="s">
        <v>4</v>
      </c>
      <c r="C8" s="496"/>
      <c r="D8" s="385">
        <f>SUM(D10:D15)</f>
        <v>23003</v>
      </c>
      <c r="E8" s="385">
        <f>SUM(E10:E15)</f>
        <v>2010</v>
      </c>
      <c r="F8" s="385">
        <f t="shared" ref="F8:P8" si="0">SUM(F10:F15)</f>
        <v>1856</v>
      </c>
      <c r="G8" s="385">
        <f t="shared" si="0"/>
        <v>1238</v>
      </c>
      <c r="H8" s="385">
        <f t="shared" si="0"/>
        <v>802</v>
      </c>
      <c r="I8" s="385">
        <f t="shared" si="0"/>
        <v>1381</v>
      </c>
      <c r="J8" s="385">
        <f t="shared" si="0"/>
        <v>1456</v>
      </c>
      <c r="K8" s="385">
        <f t="shared" si="0"/>
        <v>1716</v>
      </c>
      <c r="L8" s="385">
        <f t="shared" si="0"/>
        <v>1677</v>
      </c>
      <c r="M8" s="385">
        <f t="shared" si="0"/>
        <v>1995</v>
      </c>
      <c r="N8" s="385">
        <f t="shared" si="0"/>
        <v>2745</v>
      </c>
      <c r="O8" s="385">
        <f t="shared" si="0"/>
        <v>3594</v>
      </c>
      <c r="P8" s="385">
        <f t="shared" si="0"/>
        <v>2533</v>
      </c>
      <c r="Q8" s="39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</row>
    <row r="9" spans="2:28" ht="3" customHeight="1" x14ac:dyDescent="0.2">
      <c r="B9" s="406"/>
      <c r="C9" s="407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11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</row>
    <row r="10" spans="2:28" ht="15" customHeight="1" x14ac:dyDescent="0.2">
      <c r="B10" s="406"/>
      <c r="C10" s="407" t="s">
        <v>135</v>
      </c>
      <c r="D10" s="422">
        <f t="shared" ref="D10:D15" si="1">SUM(E10:P10)</f>
        <v>0</v>
      </c>
      <c r="E10" s="439" t="s">
        <v>56</v>
      </c>
      <c r="F10" s="439" t="s">
        <v>56</v>
      </c>
      <c r="G10" s="439" t="s">
        <v>56</v>
      </c>
      <c r="H10" s="439" t="s">
        <v>56</v>
      </c>
      <c r="I10" s="439" t="s">
        <v>56</v>
      </c>
      <c r="J10" s="439" t="s">
        <v>56</v>
      </c>
      <c r="K10" s="439" t="s">
        <v>56</v>
      </c>
      <c r="L10" s="439" t="s">
        <v>56</v>
      </c>
      <c r="M10" s="439" t="s">
        <v>56</v>
      </c>
      <c r="N10" s="439" t="s">
        <v>56</v>
      </c>
      <c r="O10" s="439" t="s">
        <v>56</v>
      </c>
      <c r="P10" s="439" t="s">
        <v>56</v>
      </c>
      <c r="Q10" s="411"/>
      <c r="R10" s="116"/>
      <c r="S10" s="116" t="s">
        <v>144</v>
      </c>
      <c r="T10" s="166">
        <v>11940.48</v>
      </c>
      <c r="U10" s="116"/>
      <c r="V10" s="116"/>
      <c r="W10" s="116"/>
      <c r="X10" s="116"/>
      <c r="Y10" s="116"/>
      <c r="Z10" s="116"/>
      <c r="AA10" s="116"/>
      <c r="AB10" s="116"/>
    </row>
    <row r="11" spans="2:28" ht="15" customHeight="1" x14ac:dyDescent="0.2">
      <c r="B11" s="406"/>
      <c r="C11" s="407" t="s">
        <v>269</v>
      </c>
      <c r="D11" s="422">
        <f t="shared" si="1"/>
        <v>356</v>
      </c>
      <c r="E11" s="455">
        <v>58</v>
      </c>
      <c r="F11" s="455">
        <v>53</v>
      </c>
      <c r="G11" s="455">
        <v>12</v>
      </c>
      <c r="H11" s="439" t="s">
        <v>56</v>
      </c>
      <c r="I11" s="439" t="s">
        <v>56</v>
      </c>
      <c r="J11" s="439" t="s">
        <v>56</v>
      </c>
      <c r="K11" s="455">
        <v>75</v>
      </c>
      <c r="L11" s="455">
        <v>88</v>
      </c>
      <c r="M11" s="455">
        <v>22</v>
      </c>
      <c r="N11" s="439" t="s">
        <v>56</v>
      </c>
      <c r="O11" s="439" t="s">
        <v>56</v>
      </c>
      <c r="P11" s="455">
        <v>48</v>
      </c>
      <c r="Q11" s="411"/>
      <c r="R11" s="116"/>
      <c r="S11" s="116" t="s">
        <v>158</v>
      </c>
      <c r="T11" s="166">
        <v>1080.72</v>
      </c>
      <c r="U11" s="116"/>
      <c r="V11" s="116"/>
      <c r="W11" s="116"/>
      <c r="X11" s="116"/>
      <c r="Y11" s="116"/>
      <c r="Z11" s="116"/>
      <c r="AA11" s="116"/>
      <c r="AB11" s="116"/>
    </row>
    <row r="12" spans="2:28" ht="15" customHeight="1" x14ac:dyDescent="0.2">
      <c r="B12" s="406"/>
      <c r="C12" s="407" t="s">
        <v>144</v>
      </c>
      <c r="D12" s="422">
        <f t="shared" si="1"/>
        <v>16472</v>
      </c>
      <c r="E12" s="455">
        <v>1254</v>
      </c>
      <c r="F12" s="455">
        <v>1181</v>
      </c>
      <c r="G12" s="455">
        <v>607</v>
      </c>
      <c r="H12" s="455">
        <v>322</v>
      </c>
      <c r="I12" s="455">
        <v>1078</v>
      </c>
      <c r="J12" s="455">
        <v>999</v>
      </c>
      <c r="K12" s="455">
        <v>1187</v>
      </c>
      <c r="L12" s="455">
        <v>1267</v>
      </c>
      <c r="M12" s="455">
        <v>1567</v>
      </c>
      <c r="N12" s="455">
        <v>2042</v>
      </c>
      <c r="O12" s="455">
        <v>2855</v>
      </c>
      <c r="P12" s="455">
        <v>2113</v>
      </c>
      <c r="Q12" s="411"/>
      <c r="R12" s="116"/>
      <c r="S12" s="116"/>
      <c r="T12" s="166"/>
      <c r="U12" s="116"/>
      <c r="V12" s="116"/>
      <c r="W12" s="116"/>
      <c r="X12" s="116"/>
      <c r="Y12" s="116"/>
      <c r="Z12" s="116"/>
      <c r="AA12" s="116"/>
      <c r="AB12" s="116"/>
    </row>
    <row r="13" spans="2:28" ht="15" customHeight="1" x14ac:dyDescent="0.2">
      <c r="B13" s="406"/>
      <c r="C13" s="407" t="s">
        <v>158</v>
      </c>
      <c r="D13" s="422">
        <f t="shared" si="1"/>
        <v>115</v>
      </c>
      <c r="E13" s="439" t="s">
        <v>56</v>
      </c>
      <c r="F13" s="439" t="s">
        <v>56</v>
      </c>
      <c r="G13" s="439" t="s">
        <v>56</v>
      </c>
      <c r="H13" s="439" t="s">
        <v>56</v>
      </c>
      <c r="I13" s="439" t="s">
        <v>56</v>
      </c>
      <c r="J13" s="439" t="s">
        <v>56</v>
      </c>
      <c r="K13" s="455">
        <v>57</v>
      </c>
      <c r="L13" s="439" t="s">
        <v>56</v>
      </c>
      <c r="M13" s="455">
        <v>56</v>
      </c>
      <c r="N13" s="455">
        <v>2</v>
      </c>
      <c r="O13" s="439" t="s">
        <v>56</v>
      </c>
      <c r="P13" s="439" t="s">
        <v>56</v>
      </c>
      <c r="Q13" s="411"/>
      <c r="R13" s="116"/>
      <c r="S13" s="116" t="s">
        <v>296</v>
      </c>
      <c r="T13" s="166">
        <v>1210.02</v>
      </c>
      <c r="U13" s="116"/>
      <c r="V13" s="116"/>
      <c r="W13" s="116"/>
      <c r="X13" s="116"/>
      <c r="Y13" s="116"/>
      <c r="Z13" s="116"/>
      <c r="AA13" s="116"/>
      <c r="AB13" s="116"/>
    </row>
    <row r="14" spans="2:28" ht="15" customHeight="1" x14ac:dyDescent="0.2">
      <c r="B14" s="406"/>
      <c r="C14" s="407" t="s">
        <v>296</v>
      </c>
      <c r="D14" s="422">
        <f t="shared" si="1"/>
        <v>0</v>
      </c>
      <c r="E14" s="439" t="s">
        <v>56</v>
      </c>
      <c r="F14" s="439" t="s">
        <v>56</v>
      </c>
      <c r="G14" s="439" t="s">
        <v>56</v>
      </c>
      <c r="H14" s="439" t="s">
        <v>56</v>
      </c>
      <c r="I14" s="439" t="s">
        <v>56</v>
      </c>
      <c r="J14" s="439" t="s">
        <v>56</v>
      </c>
      <c r="K14" s="439" t="s">
        <v>56</v>
      </c>
      <c r="L14" s="439" t="s">
        <v>56</v>
      </c>
      <c r="M14" s="439" t="s">
        <v>56</v>
      </c>
      <c r="N14" s="439" t="s">
        <v>56</v>
      </c>
      <c r="O14" s="439" t="s">
        <v>56</v>
      </c>
      <c r="P14" s="439" t="s">
        <v>56</v>
      </c>
      <c r="Q14" s="411"/>
      <c r="R14" s="116"/>
      <c r="S14" s="116" t="s">
        <v>159</v>
      </c>
      <c r="T14" s="167">
        <v>61.16</v>
      </c>
      <c r="U14" s="116"/>
      <c r="V14" s="116"/>
      <c r="W14" s="116"/>
      <c r="X14" s="116"/>
      <c r="Y14" s="116"/>
      <c r="Z14" s="116"/>
      <c r="AA14" s="116"/>
      <c r="AB14" s="116"/>
    </row>
    <row r="15" spans="2:28" ht="15" customHeight="1" x14ac:dyDescent="0.2">
      <c r="B15" s="406"/>
      <c r="C15" s="407" t="s">
        <v>297</v>
      </c>
      <c r="D15" s="422">
        <f t="shared" si="1"/>
        <v>6060</v>
      </c>
      <c r="E15" s="455">
        <v>698</v>
      </c>
      <c r="F15" s="455">
        <v>622</v>
      </c>
      <c r="G15" s="455">
        <v>619</v>
      </c>
      <c r="H15" s="455">
        <v>480</v>
      </c>
      <c r="I15" s="455">
        <v>303</v>
      </c>
      <c r="J15" s="455">
        <v>457</v>
      </c>
      <c r="K15" s="455">
        <v>397</v>
      </c>
      <c r="L15" s="455">
        <v>322</v>
      </c>
      <c r="M15" s="455">
        <v>350</v>
      </c>
      <c r="N15" s="455">
        <v>701</v>
      </c>
      <c r="O15" s="455">
        <v>739</v>
      </c>
      <c r="P15" s="455">
        <v>372</v>
      </c>
      <c r="Q15" s="411"/>
      <c r="R15" s="116"/>
      <c r="S15" s="116"/>
      <c r="T15" s="167"/>
      <c r="U15" s="116"/>
      <c r="V15" s="116"/>
      <c r="W15" s="116"/>
      <c r="X15" s="116"/>
      <c r="Y15" s="116"/>
      <c r="Z15" s="116"/>
      <c r="AA15" s="116"/>
      <c r="AB15" s="116"/>
    </row>
    <row r="16" spans="2:28" ht="5.25" customHeight="1" x14ac:dyDescent="0.2">
      <c r="B16" s="452"/>
      <c r="C16" s="453"/>
      <c r="D16" s="425"/>
      <c r="E16" s="426"/>
      <c r="F16" s="426"/>
      <c r="G16" s="426"/>
      <c r="H16" s="426"/>
      <c r="I16" s="426"/>
      <c r="J16" s="426"/>
      <c r="K16" s="426"/>
      <c r="L16" s="425"/>
      <c r="M16" s="426"/>
      <c r="N16" s="425"/>
      <c r="O16" s="425"/>
      <c r="P16" s="425"/>
      <c r="Q16" s="454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2:32" ht="12.75" customHeight="1" x14ac:dyDescent="0.2">
      <c r="B17" s="407" t="s">
        <v>288</v>
      </c>
      <c r="C17" s="407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07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2:32" ht="12.75" customHeight="1" x14ac:dyDescent="0.2">
      <c r="B18" s="419" t="s">
        <v>33</v>
      </c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2:32" ht="12.75" customHeight="1" x14ac:dyDescent="0.2"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116"/>
      <c r="S19" s="16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2:32" ht="16.5" hidden="1" customHeight="1" x14ac:dyDescent="0.25">
      <c r="B20" s="533" t="s">
        <v>298</v>
      </c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 spans="2:32" ht="16.5" hidden="1" customHeight="1" x14ac:dyDescent="0.25">
      <c r="B21" s="533" t="s">
        <v>1</v>
      </c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</row>
    <row r="22" spans="2:32" ht="12.75" hidden="1" customHeight="1" x14ac:dyDescent="0.2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</row>
    <row r="23" spans="2:32" ht="15.75" hidden="1" customHeight="1" x14ac:dyDescent="0.2">
      <c r="B23" s="526" t="s">
        <v>266</v>
      </c>
      <c r="C23" s="527"/>
      <c r="D23" s="451" t="s">
        <v>4</v>
      </c>
      <c r="E23" s="451" t="s">
        <v>267</v>
      </c>
      <c r="F23" s="451" t="s">
        <v>276</v>
      </c>
      <c r="G23" s="451" t="s">
        <v>277</v>
      </c>
      <c r="H23" s="451" t="s">
        <v>278</v>
      </c>
      <c r="I23" s="451" t="s">
        <v>279</v>
      </c>
      <c r="J23" s="451" t="s">
        <v>280</v>
      </c>
      <c r="K23" s="451" t="s">
        <v>281</v>
      </c>
      <c r="L23" s="451" t="s">
        <v>282</v>
      </c>
      <c r="M23" s="451" t="s">
        <v>283</v>
      </c>
      <c r="N23" s="451" t="s">
        <v>284</v>
      </c>
      <c r="O23" s="451" t="s">
        <v>285</v>
      </c>
      <c r="P23" s="526" t="s">
        <v>286</v>
      </c>
      <c r="Q23" s="528"/>
      <c r="R23" s="116"/>
      <c r="S23" s="116" t="s">
        <v>267</v>
      </c>
      <c r="T23" s="116" t="s">
        <v>276</v>
      </c>
      <c r="U23" s="116" t="s">
        <v>277</v>
      </c>
      <c r="V23" s="116" t="s">
        <v>278</v>
      </c>
      <c r="W23" s="116" t="s">
        <v>279</v>
      </c>
      <c r="X23" s="116" t="s">
        <v>280</v>
      </c>
      <c r="Y23" s="116" t="s">
        <v>281</v>
      </c>
      <c r="Z23" s="116" t="s">
        <v>282</v>
      </c>
      <c r="AA23" s="116" t="s">
        <v>283</v>
      </c>
      <c r="AB23" s="116" t="s">
        <v>284</v>
      </c>
      <c r="AC23" s="116" t="s">
        <v>285</v>
      </c>
      <c r="AD23" s="116" t="s">
        <v>286</v>
      </c>
      <c r="AE23" s="116"/>
      <c r="AF23" s="116"/>
    </row>
    <row r="24" spans="2:32" ht="15.75" hidden="1" customHeight="1" x14ac:dyDescent="0.2">
      <c r="B24" s="401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3"/>
      <c r="R24" s="116"/>
      <c r="S24" s="166">
        <v>1473.34</v>
      </c>
      <c r="T24" s="166">
        <v>1770.3</v>
      </c>
      <c r="U24" s="166">
        <v>1532.21</v>
      </c>
      <c r="V24" s="166">
        <v>1728.64</v>
      </c>
      <c r="W24" s="166">
        <v>1573.45</v>
      </c>
      <c r="X24" s="166">
        <v>1337.82</v>
      </c>
      <c r="Y24" s="166">
        <v>1055.45</v>
      </c>
      <c r="Z24" s="166">
        <v>1214.79</v>
      </c>
      <c r="AA24" s="166">
        <v>910.17</v>
      </c>
      <c r="AB24" s="166">
        <v>591</v>
      </c>
      <c r="AC24" s="166">
        <v>712.22</v>
      </c>
      <c r="AD24" s="166">
        <v>392.99</v>
      </c>
      <c r="AE24" s="116"/>
      <c r="AF24" s="116"/>
    </row>
    <row r="25" spans="2:32" ht="15.75" hidden="1" customHeight="1" x14ac:dyDescent="0.2">
      <c r="B25" s="529" t="s">
        <v>4</v>
      </c>
      <c r="C25" s="530"/>
      <c r="D25" s="434">
        <f t="shared" ref="D25:P25" si="2">SUM(D27:D28)</f>
        <v>0</v>
      </c>
      <c r="E25" s="434">
        <f t="shared" si="2"/>
        <v>0</v>
      </c>
      <c r="F25" s="434">
        <f t="shared" si="2"/>
        <v>0</v>
      </c>
      <c r="G25" s="434">
        <f t="shared" si="2"/>
        <v>0</v>
      </c>
      <c r="H25" s="434">
        <f t="shared" si="2"/>
        <v>0</v>
      </c>
      <c r="I25" s="434">
        <f t="shared" si="2"/>
        <v>0</v>
      </c>
      <c r="J25" s="434">
        <f t="shared" si="2"/>
        <v>0</v>
      </c>
      <c r="K25" s="434">
        <f t="shared" si="2"/>
        <v>0</v>
      </c>
      <c r="L25" s="434">
        <f t="shared" si="2"/>
        <v>0</v>
      </c>
      <c r="M25" s="434">
        <f t="shared" si="2"/>
        <v>0</v>
      </c>
      <c r="N25" s="434">
        <f t="shared" si="2"/>
        <v>0</v>
      </c>
      <c r="O25" s="434">
        <f t="shared" si="2"/>
        <v>0</v>
      </c>
      <c r="P25" s="434">
        <f t="shared" si="2"/>
        <v>0</v>
      </c>
      <c r="Q25" s="404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</row>
    <row r="26" spans="2:32" ht="15" hidden="1" customHeight="1" x14ac:dyDescent="0.2">
      <c r="B26" s="406"/>
      <c r="C26" s="407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11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</row>
    <row r="27" spans="2:32" ht="15" hidden="1" customHeight="1" x14ac:dyDescent="0.2">
      <c r="B27" s="406"/>
      <c r="C27" s="407" t="s">
        <v>170</v>
      </c>
      <c r="D27" s="422">
        <f t="shared" ref="D27:D28" si="3">SUM(E27:P27)</f>
        <v>0</v>
      </c>
      <c r="E27" s="439" t="s">
        <v>56</v>
      </c>
      <c r="F27" s="439" t="s">
        <v>56</v>
      </c>
      <c r="G27" s="439" t="s">
        <v>56</v>
      </c>
      <c r="H27" s="439" t="s">
        <v>56</v>
      </c>
      <c r="I27" s="439" t="s">
        <v>56</v>
      </c>
      <c r="J27" s="439" t="s">
        <v>56</v>
      </c>
      <c r="K27" s="439" t="s">
        <v>56</v>
      </c>
      <c r="L27" s="439" t="s">
        <v>56</v>
      </c>
      <c r="M27" s="439" t="s">
        <v>56</v>
      </c>
      <c r="N27" s="439" t="s">
        <v>56</v>
      </c>
      <c r="O27" s="439" t="s">
        <v>56</v>
      </c>
      <c r="P27" s="439" t="s">
        <v>56</v>
      </c>
      <c r="Q27" s="411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</row>
    <row r="28" spans="2:32" ht="15" hidden="1" customHeight="1" x14ac:dyDescent="0.2">
      <c r="B28" s="406"/>
      <c r="C28" s="407" t="s">
        <v>297</v>
      </c>
      <c r="D28" s="422">
        <f t="shared" si="3"/>
        <v>0</v>
      </c>
      <c r="E28" s="439" t="s">
        <v>56</v>
      </c>
      <c r="F28" s="439" t="s">
        <v>56</v>
      </c>
      <c r="G28" s="439" t="s">
        <v>56</v>
      </c>
      <c r="H28" s="439" t="s">
        <v>56</v>
      </c>
      <c r="I28" s="439" t="s">
        <v>56</v>
      </c>
      <c r="J28" s="439" t="s">
        <v>56</v>
      </c>
      <c r="K28" s="439" t="s">
        <v>56</v>
      </c>
      <c r="L28" s="439" t="s">
        <v>56</v>
      </c>
      <c r="M28" s="439" t="s">
        <v>56</v>
      </c>
      <c r="N28" s="439" t="s">
        <v>56</v>
      </c>
      <c r="O28" s="439" t="s">
        <v>56</v>
      </c>
      <c r="P28" s="439" t="s">
        <v>56</v>
      </c>
      <c r="Q28" s="411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</row>
    <row r="29" spans="2:32" ht="9" hidden="1" customHeight="1" x14ac:dyDescent="0.2">
      <c r="B29" s="452"/>
      <c r="C29" s="453"/>
      <c r="D29" s="453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54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</row>
    <row r="30" spans="2:32" ht="12.75" hidden="1" customHeight="1" x14ac:dyDescent="0.2">
      <c r="B30" s="407" t="s">
        <v>288</v>
      </c>
      <c r="C30" s="407"/>
      <c r="D30" s="407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07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</row>
    <row r="31" spans="2:32" ht="12.75" hidden="1" customHeight="1" x14ac:dyDescent="0.2">
      <c r="B31" s="419" t="s">
        <v>33</v>
      </c>
      <c r="C31" s="407"/>
      <c r="D31" s="407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07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 spans="2:32" ht="12.75" hidden="1" customHeight="1" x14ac:dyDescent="0.2"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</row>
    <row r="33" spans="2:38" ht="16.5" hidden="1" customHeight="1" x14ac:dyDescent="0.2">
      <c r="B33" s="531" t="s">
        <v>299</v>
      </c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2:38" ht="16.5" hidden="1" customHeight="1" x14ac:dyDescent="0.2">
      <c r="B34" s="531" t="s">
        <v>1</v>
      </c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2:38" ht="12.75" hidden="1" customHeight="1" x14ac:dyDescent="0.2"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2:38" ht="15.75" hidden="1" customHeight="1" x14ac:dyDescent="0.2">
      <c r="B36" s="526" t="s">
        <v>266</v>
      </c>
      <c r="C36" s="527"/>
      <c r="D36" s="451" t="s">
        <v>4</v>
      </c>
      <c r="E36" s="451" t="s">
        <v>267</v>
      </c>
      <c r="F36" s="451" t="s">
        <v>276</v>
      </c>
      <c r="G36" s="451" t="s">
        <v>277</v>
      </c>
      <c r="H36" s="451" t="s">
        <v>278</v>
      </c>
      <c r="I36" s="451" t="s">
        <v>279</v>
      </c>
      <c r="J36" s="451" t="s">
        <v>280</v>
      </c>
      <c r="K36" s="451" t="s">
        <v>281</v>
      </c>
      <c r="L36" s="451" t="s">
        <v>282</v>
      </c>
      <c r="M36" s="451" t="s">
        <v>283</v>
      </c>
      <c r="N36" s="451" t="s">
        <v>284</v>
      </c>
      <c r="O36" s="451" t="s">
        <v>285</v>
      </c>
      <c r="P36" s="526" t="s">
        <v>286</v>
      </c>
      <c r="Q36" s="528"/>
      <c r="R36" s="116"/>
      <c r="S36" s="116" t="s">
        <v>267</v>
      </c>
      <c r="T36" s="116" t="s">
        <v>276</v>
      </c>
      <c r="U36" s="116" t="s">
        <v>277</v>
      </c>
      <c r="V36" s="116" t="s">
        <v>278</v>
      </c>
      <c r="W36" s="116" t="s">
        <v>279</v>
      </c>
      <c r="X36" s="116" t="s">
        <v>280</v>
      </c>
      <c r="Y36" s="116" t="s">
        <v>281</v>
      </c>
      <c r="Z36" s="116" t="s">
        <v>282</v>
      </c>
      <c r="AA36" s="116" t="s">
        <v>283</v>
      </c>
      <c r="AB36" s="116" t="s">
        <v>284</v>
      </c>
      <c r="AC36" s="116" t="s">
        <v>285</v>
      </c>
      <c r="AD36" s="116" t="s">
        <v>286</v>
      </c>
      <c r="AE36" s="116"/>
      <c r="AF36" s="116"/>
    </row>
    <row r="37" spans="2:38" ht="15.75" hidden="1" customHeight="1" x14ac:dyDescent="0.2">
      <c r="B37" s="401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3"/>
      <c r="R37" s="116"/>
      <c r="S37" s="166">
        <v>1473.34</v>
      </c>
      <c r="T37" s="166">
        <v>1770.3</v>
      </c>
      <c r="U37" s="166">
        <v>1532.21</v>
      </c>
      <c r="V37" s="166">
        <v>1728.64</v>
      </c>
      <c r="W37" s="166">
        <v>1573.45</v>
      </c>
      <c r="X37" s="166">
        <v>1337.82</v>
      </c>
      <c r="Y37" s="166">
        <v>1055.45</v>
      </c>
      <c r="Z37" s="166">
        <v>1214.79</v>
      </c>
      <c r="AA37" s="166">
        <v>910.17</v>
      </c>
      <c r="AB37" s="166">
        <v>591</v>
      </c>
      <c r="AC37" s="166">
        <v>712.22</v>
      </c>
      <c r="AD37" s="166">
        <v>392.99</v>
      </c>
      <c r="AE37" s="116"/>
      <c r="AF37" s="116"/>
    </row>
    <row r="38" spans="2:38" ht="15.75" hidden="1" customHeight="1" x14ac:dyDescent="0.2">
      <c r="B38" s="529" t="s">
        <v>4</v>
      </c>
      <c r="C38" s="530"/>
      <c r="D38" s="434">
        <f t="shared" ref="D38:P38" si="4">SUM(D40:D41)</f>
        <v>0</v>
      </c>
      <c r="E38" s="434">
        <f t="shared" si="4"/>
        <v>0</v>
      </c>
      <c r="F38" s="434">
        <f t="shared" si="4"/>
        <v>0</v>
      </c>
      <c r="G38" s="434">
        <f t="shared" si="4"/>
        <v>0</v>
      </c>
      <c r="H38" s="434">
        <f t="shared" si="4"/>
        <v>0</v>
      </c>
      <c r="I38" s="434">
        <f t="shared" si="4"/>
        <v>0</v>
      </c>
      <c r="J38" s="434">
        <f t="shared" si="4"/>
        <v>0</v>
      </c>
      <c r="K38" s="434">
        <f t="shared" si="4"/>
        <v>0</v>
      </c>
      <c r="L38" s="434">
        <f t="shared" si="4"/>
        <v>0</v>
      </c>
      <c r="M38" s="434">
        <f t="shared" si="4"/>
        <v>0</v>
      </c>
      <c r="N38" s="434">
        <f t="shared" si="4"/>
        <v>0</v>
      </c>
      <c r="O38" s="434">
        <f t="shared" si="4"/>
        <v>0</v>
      </c>
      <c r="P38" s="434">
        <f t="shared" si="4"/>
        <v>0</v>
      </c>
      <c r="Q38" s="404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2:38" ht="15" hidden="1" customHeight="1" x14ac:dyDescent="0.2">
      <c r="B39" s="406"/>
      <c r="C39" s="407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11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</row>
    <row r="40" spans="2:38" ht="15" hidden="1" customHeight="1" x14ac:dyDescent="0.2">
      <c r="B40" s="406"/>
      <c r="C40" s="407" t="s">
        <v>269</v>
      </c>
      <c r="D40" s="422">
        <f t="shared" ref="D40:D41" si="5">SUM(E40:P40)</f>
        <v>0</v>
      </c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11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</row>
    <row r="41" spans="2:38" ht="15" hidden="1" customHeight="1" x14ac:dyDescent="0.2">
      <c r="B41" s="406"/>
      <c r="C41" s="407" t="s">
        <v>135</v>
      </c>
      <c r="D41" s="422">
        <f t="shared" si="5"/>
        <v>0</v>
      </c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11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</row>
    <row r="42" spans="2:38" ht="9" hidden="1" customHeight="1" x14ac:dyDescent="0.2">
      <c r="B42" s="452"/>
      <c r="C42" s="453"/>
      <c r="D42" s="453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54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</row>
    <row r="43" spans="2:38" ht="12.75" hidden="1" customHeight="1" x14ac:dyDescent="0.2">
      <c r="B43" s="407" t="s">
        <v>294</v>
      </c>
      <c r="C43" s="407"/>
      <c r="D43" s="407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07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</row>
    <row r="44" spans="2:38" ht="12.75" hidden="1" customHeight="1" x14ac:dyDescent="0.2"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</row>
    <row r="45" spans="2:38" ht="12" customHeight="1" x14ac:dyDescent="0.2"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</row>
    <row r="46" spans="2:38" ht="16.5" customHeight="1" x14ac:dyDescent="0.25">
      <c r="B46" s="535" t="s">
        <v>300</v>
      </c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</row>
    <row r="47" spans="2:38" ht="16.5" customHeight="1" x14ac:dyDescent="0.25">
      <c r="B47" s="535" t="s">
        <v>1</v>
      </c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</row>
    <row r="48" spans="2:38" ht="12.75" customHeight="1" x14ac:dyDescent="0.2"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116"/>
      <c r="S48" s="116"/>
      <c r="T48" s="116"/>
      <c r="U48" s="116"/>
      <c r="V48" s="116"/>
      <c r="W48" s="116"/>
      <c r="X48" s="116"/>
      <c r="Y48" s="116"/>
      <c r="Z48" s="116" t="s">
        <v>267</v>
      </c>
      <c r="AA48" s="116" t="s">
        <v>276</v>
      </c>
      <c r="AB48" s="116" t="s">
        <v>277</v>
      </c>
      <c r="AC48" s="116" t="s">
        <v>278</v>
      </c>
      <c r="AD48" s="116" t="s">
        <v>279</v>
      </c>
      <c r="AE48" s="116" t="s">
        <v>280</v>
      </c>
      <c r="AF48" s="116" t="s">
        <v>281</v>
      </c>
      <c r="AG48" s="116" t="s">
        <v>282</v>
      </c>
      <c r="AH48" s="116" t="s">
        <v>283</v>
      </c>
      <c r="AI48" s="116" t="s">
        <v>284</v>
      </c>
      <c r="AJ48" s="116" t="s">
        <v>285</v>
      </c>
      <c r="AK48" s="116" t="s">
        <v>286</v>
      </c>
      <c r="AL48" s="116"/>
    </row>
    <row r="49" spans="2:38" ht="15.75" customHeight="1" x14ac:dyDescent="0.25">
      <c r="B49" s="519" t="s">
        <v>266</v>
      </c>
      <c r="C49" s="500"/>
      <c r="D49" s="450" t="s">
        <v>4</v>
      </c>
      <c r="E49" s="450" t="s">
        <v>267</v>
      </c>
      <c r="F49" s="450" t="s">
        <v>276</v>
      </c>
      <c r="G49" s="450" t="s">
        <v>277</v>
      </c>
      <c r="H49" s="450" t="s">
        <v>278</v>
      </c>
      <c r="I49" s="450" t="s">
        <v>279</v>
      </c>
      <c r="J49" s="450" t="s">
        <v>280</v>
      </c>
      <c r="K49" s="450" t="s">
        <v>281</v>
      </c>
      <c r="L49" s="450" t="s">
        <v>282</v>
      </c>
      <c r="M49" s="450" t="s">
        <v>283</v>
      </c>
      <c r="N49" s="450" t="s">
        <v>284</v>
      </c>
      <c r="O49" s="450" t="s">
        <v>285</v>
      </c>
      <c r="P49" s="519" t="s">
        <v>286</v>
      </c>
      <c r="Q49" s="501"/>
      <c r="R49" s="116"/>
      <c r="S49" s="116" t="s">
        <v>158</v>
      </c>
      <c r="T49" s="166">
        <v>4285.47</v>
      </c>
      <c r="U49" s="116"/>
      <c r="V49" s="116"/>
      <c r="W49" s="116"/>
      <c r="X49" s="116"/>
      <c r="Y49" s="116"/>
      <c r="Z49" s="166">
        <v>4261.7299999999996</v>
      </c>
      <c r="AA49" s="166">
        <v>4140.04</v>
      </c>
      <c r="AB49" s="166">
        <v>3127.12</v>
      </c>
      <c r="AC49" s="166">
        <v>1594.89</v>
      </c>
      <c r="AD49" s="166">
        <v>1304.76</v>
      </c>
      <c r="AE49" s="166">
        <v>1856.88</v>
      </c>
      <c r="AF49" s="166">
        <v>2670.54</v>
      </c>
      <c r="AG49" s="166">
        <v>1257.6099999999999</v>
      </c>
      <c r="AH49" s="166">
        <v>1446.91</v>
      </c>
      <c r="AI49" s="166">
        <v>2142.17</v>
      </c>
      <c r="AJ49" s="166">
        <v>3011.12</v>
      </c>
      <c r="AK49" s="166">
        <v>4112.16</v>
      </c>
      <c r="AL49" s="116"/>
    </row>
    <row r="50" spans="2:38" ht="8.25" customHeight="1" x14ac:dyDescent="0.25">
      <c r="B50" s="391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4"/>
      <c r="R50" s="116"/>
      <c r="S50" s="116" t="s">
        <v>301</v>
      </c>
      <c r="T50" s="166">
        <v>8995.91</v>
      </c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</row>
    <row r="51" spans="2:38" ht="15.75" customHeight="1" x14ac:dyDescent="0.25">
      <c r="B51" s="520" t="s">
        <v>4</v>
      </c>
      <c r="C51" s="496"/>
      <c r="D51" s="385">
        <f t="shared" ref="D51:Q51" si="6">SUM(D53:D62)</f>
        <v>48666</v>
      </c>
      <c r="E51" s="385">
        <f t="shared" si="6"/>
        <v>4355</v>
      </c>
      <c r="F51" s="385">
        <f t="shared" si="6"/>
        <v>4732</v>
      </c>
      <c r="G51" s="385">
        <f t="shared" si="6"/>
        <v>2770</v>
      </c>
      <c r="H51" s="385">
        <f t="shared" si="6"/>
        <v>14</v>
      </c>
      <c r="I51" s="385">
        <f t="shared" si="6"/>
        <v>0</v>
      </c>
      <c r="J51" s="385">
        <f t="shared" si="6"/>
        <v>833</v>
      </c>
      <c r="K51" s="385">
        <f t="shared" si="6"/>
        <v>7381</v>
      </c>
      <c r="L51" s="385">
        <f t="shared" si="6"/>
        <v>7413</v>
      </c>
      <c r="M51" s="385">
        <f t="shared" si="6"/>
        <v>6558</v>
      </c>
      <c r="N51" s="385">
        <f t="shared" si="6"/>
        <v>5737</v>
      </c>
      <c r="O51" s="385">
        <f t="shared" si="6"/>
        <v>5080</v>
      </c>
      <c r="P51" s="385">
        <f t="shared" si="6"/>
        <v>3793</v>
      </c>
      <c r="Q51" s="458">
        <f t="shared" si="6"/>
        <v>0</v>
      </c>
      <c r="R51" s="116"/>
      <c r="S51" s="116" t="s">
        <v>302</v>
      </c>
      <c r="T51" s="166">
        <v>5.45</v>
      </c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</row>
    <row r="52" spans="2:38" ht="15" customHeight="1" x14ac:dyDescent="0.2">
      <c r="B52" s="406"/>
      <c r="C52" s="407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11"/>
      <c r="R52" s="116"/>
      <c r="S52" s="116" t="s">
        <v>303</v>
      </c>
      <c r="T52" s="166">
        <v>317.29000000000002</v>
      </c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</row>
    <row r="53" spans="2:38" ht="15" customHeight="1" x14ac:dyDescent="0.2">
      <c r="B53" s="406"/>
      <c r="C53" s="407" t="s">
        <v>158</v>
      </c>
      <c r="D53" s="422">
        <f t="shared" ref="D53:D62" si="7">SUM(E53:P53)</f>
        <v>4725</v>
      </c>
      <c r="E53" s="455">
        <v>535</v>
      </c>
      <c r="F53" s="455">
        <v>606</v>
      </c>
      <c r="G53" s="455">
        <v>367</v>
      </c>
      <c r="H53" s="439" t="s">
        <v>56</v>
      </c>
      <c r="I53" s="439" t="s">
        <v>56</v>
      </c>
      <c r="J53" s="439" t="s">
        <v>56</v>
      </c>
      <c r="K53" s="455">
        <v>800</v>
      </c>
      <c r="L53" s="439" t="s">
        <v>56</v>
      </c>
      <c r="M53" s="455">
        <v>492</v>
      </c>
      <c r="N53" s="455">
        <v>411</v>
      </c>
      <c r="O53" s="455">
        <v>991</v>
      </c>
      <c r="P53" s="455">
        <v>523</v>
      </c>
      <c r="Q53" s="411"/>
      <c r="R53" s="116"/>
      <c r="S53" s="116" t="s">
        <v>304</v>
      </c>
      <c r="T53" s="166">
        <v>3423.47</v>
      </c>
      <c r="U53" s="116"/>
      <c r="V53" s="116"/>
      <c r="W53" s="116"/>
      <c r="X53" s="116"/>
      <c r="Y53" s="116"/>
      <c r="Z53" s="116"/>
      <c r="AA53" s="116"/>
      <c r="AB53" s="116"/>
    </row>
    <row r="54" spans="2:38" ht="15" customHeight="1" x14ac:dyDescent="0.2">
      <c r="B54" s="406"/>
      <c r="C54" s="407" t="s">
        <v>301</v>
      </c>
      <c r="D54" s="422">
        <f t="shared" si="7"/>
        <v>16833</v>
      </c>
      <c r="E54" s="457">
        <v>1209</v>
      </c>
      <c r="F54" s="457">
        <v>1126</v>
      </c>
      <c r="G54" s="457">
        <v>525</v>
      </c>
      <c r="H54" s="439" t="s">
        <v>56</v>
      </c>
      <c r="I54" s="439" t="s">
        <v>56</v>
      </c>
      <c r="J54" s="439" t="s">
        <v>56</v>
      </c>
      <c r="K54" s="457">
        <v>2274</v>
      </c>
      <c r="L54" s="457">
        <v>3066</v>
      </c>
      <c r="M54" s="457">
        <v>3399</v>
      </c>
      <c r="N54" s="457">
        <v>3157</v>
      </c>
      <c r="O54" s="457">
        <v>1170</v>
      </c>
      <c r="P54" s="457">
        <v>907</v>
      </c>
      <c r="Q54" s="411"/>
      <c r="R54" s="116"/>
      <c r="S54" s="116" t="s">
        <v>305</v>
      </c>
      <c r="T54" s="166">
        <v>9872.0499999999993</v>
      </c>
      <c r="U54" s="116"/>
      <c r="V54" s="116"/>
      <c r="W54" s="116"/>
      <c r="X54" s="116"/>
      <c r="Y54" s="116"/>
      <c r="Z54" s="116"/>
      <c r="AA54" s="116"/>
      <c r="AB54" s="116"/>
    </row>
    <row r="55" spans="2:38" ht="15" customHeight="1" x14ac:dyDescent="0.2">
      <c r="B55" s="406"/>
      <c r="C55" s="407" t="s">
        <v>302</v>
      </c>
      <c r="D55" s="422">
        <f t="shared" si="7"/>
        <v>9</v>
      </c>
      <c r="E55" s="457">
        <v>1</v>
      </c>
      <c r="F55" s="457">
        <v>8</v>
      </c>
      <c r="G55" s="439" t="s">
        <v>56</v>
      </c>
      <c r="H55" s="439" t="s">
        <v>56</v>
      </c>
      <c r="I55" s="439" t="s">
        <v>56</v>
      </c>
      <c r="J55" s="439" t="s">
        <v>56</v>
      </c>
      <c r="K55" s="439" t="s">
        <v>56</v>
      </c>
      <c r="L55" s="439" t="s">
        <v>56</v>
      </c>
      <c r="M55" s="439" t="s">
        <v>56</v>
      </c>
      <c r="N55" s="439" t="s">
        <v>56</v>
      </c>
      <c r="O55" s="439" t="s">
        <v>56</v>
      </c>
      <c r="P55" s="439" t="s">
        <v>56</v>
      </c>
      <c r="Q55" s="411"/>
      <c r="R55" s="116"/>
      <c r="S55" s="116" t="s">
        <v>161</v>
      </c>
      <c r="T55" s="166">
        <v>707.54</v>
      </c>
      <c r="U55" s="116"/>
      <c r="V55" s="116"/>
      <c r="W55" s="116"/>
      <c r="X55" s="116"/>
      <c r="Y55" s="116"/>
      <c r="Z55" s="116"/>
      <c r="AA55" s="116"/>
      <c r="AB55" s="116"/>
    </row>
    <row r="56" spans="2:38" ht="15" customHeight="1" x14ac:dyDescent="0.2">
      <c r="B56" s="406"/>
      <c r="C56" s="407" t="s">
        <v>303</v>
      </c>
      <c r="D56" s="422">
        <f t="shared" si="7"/>
        <v>242</v>
      </c>
      <c r="E56" s="439" t="s">
        <v>56</v>
      </c>
      <c r="F56" s="439" t="s">
        <v>56</v>
      </c>
      <c r="G56" s="439" t="s">
        <v>56</v>
      </c>
      <c r="H56" s="439" t="s">
        <v>56</v>
      </c>
      <c r="I56" s="439" t="s">
        <v>56</v>
      </c>
      <c r="J56" s="439" t="s">
        <v>56</v>
      </c>
      <c r="K56" s="439" t="s">
        <v>56</v>
      </c>
      <c r="L56" s="457">
        <v>43</v>
      </c>
      <c r="M56" s="457">
        <v>67</v>
      </c>
      <c r="N56" s="457">
        <v>58</v>
      </c>
      <c r="O56" s="457">
        <v>73</v>
      </c>
      <c r="P56" s="457">
        <v>1</v>
      </c>
      <c r="Q56" s="411"/>
      <c r="R56" s="116"/>
      <c r="S56" s="116" t="s">
        <v>163</v>
      </c>
      <c r="T56" s="166">
        <v>2495.4</v>
      </c>
      <c r="U56" s="116"/>
      <c r="V56" s="116"/>
      <c r="W56" s="116"/>
      <c r="X56" s="116"/>
      <c r="Y56" s="116"/>
      <c r="Z56" s="116"/>
      <c r="AA56" s="116"/>
      <c r="AB56" s="116"/>
    </row>
    <row r="57" spans="2:38" ht="15" customHeight="1" x14ac:dyDescent="0.2">
      <c r="B57" s="406"/>
      <c r="C57" s="407" t="s">
        <v>304</v>
      </c>
      <c r="D57" s="422">
        <f t="shared" si="7"/>
        <v>0</v>
      </c>
      <c r="E57" s="439" t="s">
        <v>56</v>
      </c>
      <c r="F57" s="439" t="s">
        <v>56</v>
      </c>
      <c r="G57" s="439" t="s">
        <v>56</v>
      </c>
      <c r="H57" s="439" t="s">
        <v>56</v>
      </c>
      <c r="I57" s="439" t="s">
        <v>56</v>
      </c>
      <c r="J57" s="439" t="s">
        <v>56</v>
      </c>
      <c r="K57" s="439" t="s">
        <v>56</v>
      </c>
      <c r="L57" s="439" t="s">
        <v>56</v>
      </c>
      <c r="M57" s="439" t="s">
        <v>56</v>
      </c>
      <c r="N57" s="439" t="s">
        <v>56</v>
      </c>
      <c r="O57" s="439" t="s">
        <v>56</v>
      </c>
      <c r="P57" s="439" t="s">
        <v>56</v>
      </c>
      <c r="Q57" s="411"/>
      <c r="R57" s="116"/>
      <c r="S57" s="116" t="s">
        <v>306</v>
      </c>
      <c r="T57" s="166">
        <v>501.75</v>
      </c>
      <c r="U57" s="116"/>
      <c r="V57" s="116"/>
      <c r="W57" s="116"/>
      <c r="X57" s="116"/>
      <c r="Y57" s="116"/>
      <c r="Z57" s="116"/>
      <c r="AA57" s="116"/>
      <c r="AB57" s="116"/>
    </row>
    <row r="58" spans="2:38" ht="15" customHeight="1" x14ac:dyDescent="0.2">
      <c r="B58" s="406"/>
      <c r="C58" s="407" t="s">
        <v>307</v>
      </c>
      <c r="D58" s="422">
        <f t="shared" si="7"/>
        <v>20572</v>
      </c>
      <c r="E58" s="457">
        <v>1754</v>
      </c>
      <c r="F58" s="457">
        <v>2190</v>
      </c>
      <c r="G58" s="457">
        <v>1683</v>
      </c>
      <c r="H58" s="439" t="s">
        <v>56</v>
      </c>
      <c r="I58" s="439" t="s">
        <v>56</v>
      </c>
      <c r="J58" s="439" t="s">
        <v>56</v>
      </c>
      <c r="K58" s="457">
        <v>3769</v>
      </c>
      <c r="L58" s="457">
        <v>4027</v>
      </c>
      <c r="M58" s="457">
        <v>1894</v>
      </c>
      <c r="N58" s="457">
        <v>1695</v>
      </c>
      <c r="O58" s="457">
        <v>1951</v>
      </c>
      <c r="P58" s="457">
        <v>1609</v>
      </c>
      <c r="Q58" s="411"/>
      <c r="R58" s="116"/>
      <c r="S58" s="116" t="s">
        <v>113</v>
      </c>
      <c r="T58" s="166">
        <v>321.60000000000002</v>
      </c>
      <c r="U58" s="116"/>
      <c r="V58" s="116"/>
      <c r="W58" s="116"/>
      <c r="X58" s="116"/>
      <c r="Y58" s="116"/>
      <c r="Z58" s="116"/>
      <c r="AA58" s="116"/>
      <c r="AB58" s="116"/>
    </row>
    <row r="59" spans="2:38" ht="15" customHeight="1" x14ac:dyDescent="0.2">
      <c r="B59" s="406"/>
      <c r="C59" s="407" t="s">
        <v>161</v>
      </c>
      <c r="D59" s="422">
        <f t="shared" si="7"/>
        <v>1542</v>
      </c>
      <c r="E59" s="457">
        <v>191</v>
      </c>
      <c r="F59" s="457">
        <v>295</v>
      </c>
      <c r="G59" s="457">
        <v>26</v>
      </c>
      <c r="H59" s="439" t="s">
        <v>56</v>
      </c>
      <c r="I59" s="439" t="s">
        <v>56</v>
      </c>
      <c r="J59" s="457">
        <v>19</v>
      </c>
      <c r="K59" s="457">
        <v>275</v>
      </c>
      <c r="L59" s="457">
        <v>105</v>
      </c>
      <c r="M59" s="457">
        <v>162</v>
      </c>
      <c r="N59" s="457">
        <v>134</v>
      </c>
      <c r="O59" s="457">
        <v>198</v>
      </c>
      <c r="P59" s="457">
        <v>137</v>
      </c>
      <c r="Q59" s="411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</row>
    <row r="60" spans="2:38" ht="15" customHeight="1" x14ac:dyDescent="0.2">
      <c r="B60" s="406"/>
      <c r="C60" s="407" t="s">
        <v>163</v>
      </c>
      <c r="D60" s="422">
        <f t="shared" si="7"/>
        <v>2870</v>
      </c>
      <c r="E60" s="457">
        <v>379</v>
      </c>
      <c r="F60" s="457">
        <v>280</v>
      </c>
      <c r="G60" s="457">
        <v>88</v>
      </c>
      <c r="H60" s="457">
        <v>14</v>
      </c>
      <c r="I60" s="439" t="s">
        <v>56</v>
      </c>
      <c r="J60" s="457">
        <v>624</v>
      </c>
      <c r="K60" s="457">
        <v>161</v>
      </c>
      <c r="L60" s="457">
        <v>105</v>
      </c>
      <c r="M60" s="457">
        <v>134</v>
      </c>
      <c r="N60" s="457">
        <v>221</v>
      </c>
      <c r="O60" s="457">
        <v>338</v>
      </c>
      <c r="P60" s="457">
        <v>526</v>
      </c>
      <c r="Q60" s="411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</row>
    <row r="61" spans="2:38" ht="15" customHeight="1" x14ac:dyDescent="0.2">
      <c r="B61" s="406"/>
      <c r="C61" s="407" t="s">
        <v>170</v>
      </c>
      <c r="D61" s="422">
        <f t="shared" si="7"/>
        <v>20</v>
      </c>
      <c r="E61" s="439" t="s">
        <v>56</v>
      </c>
      <c r="F61" s="439" t="s">
        <v>56</v>
      </c>
      <c r="G61" s="439" t="s">
        <v>56</v>
      </c>
      <c r="H61" s="439" t="s">
        <v>56</v>
      </c>
      <c r="I61" s="439" t="s">
        <v>56</v>
      </c>
      <c r="J61" s="439" t="s">
        <v>56</v>
      </c>
      <c r="K61" s="457">
        <v>9</v>
      </c>
      <c r="L61" s="439" t="s">
        <v>56</v>
      </c>
      <c r="M61" s="457">
        <v>7</v>
      </c>
      <c r="N61" s="457">
        <v>4</v>
      </c>
      <c r="O61" s="439" t="s">
        <v>56</v>
      </c>
      <c r="P61" s="439" t="s">
        <v>56</v>
      </c>
      <c r="Q61" s="411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</row>
    <row r="62" spans="2:38" ht="15" customHeight="1" x14ac:dyDescent="0.2">
      <c r="B62" s="406"/>
      <c r="C62" s="407" t="s">
        <v>297</v>
      </c>
      <c r="D62" s="422">
        <f t="shared" si="7"/>
        <v>1853</v>
      </c>
      <c r="E62" s="457">
        <v>286</v>
      </c>
      <c r="F62" s="457">
        <v>227</v>
      </c>
      <c r="G62" s="457">
        <v>81</v>
      </c>
      <c r="H62" s="439" t="s">
        <v>56</v>
      </c>
      <c r="I62" s="439" t="s">
        <v>56</v>
      </c>
      <c r="J62" s="457">
        <v>190</v>
      </c>
      <c r="K62" s="457">
        <v>93</v>
      </c>
      <c r="L62" s="457">
        <v>67</v>
      </c>
      <c r="M62" s="457">
        <v>403</v>
      </c>
      <c r="N62" s="457">
        <v>57</v>
      </c>
      <c r="O62" s="457">
        <v>359</v>
      </c>
      <c r="P62" s="457">
        <v>90</v>
      </c>
      <c r="Q62" s="411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</row>
    <row r="63" spans="2:38" ht="5.25" customHeight="1" x14ac:dyDescent="0.2">
      <c r="B63" s="233"/>
      <c r="C63" s="234"/>
      <c r="D63" s="234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235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</row>
    <row r="64" spans="2:38" ht="12.75" customHeight="1" x14ac:dyDescent="0.2">
      <c r="B64" s="139" t="s">
        <v>288</v>
      </c>
      <c r="C64" s="108"/>
      <c r="D64" s="13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39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</row>
    <row r="65" spans="2:28" ht="12.75" customHeight="1" x14ac:dyDescent="0.2">
      <c r="B65" s="36" t="s">
        <v>33</v>
      </c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 spans="2:28" ht="12.75" customHeight="1" x14ac:dyDescent="0.2"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</row>
    <row r="67" spans="2:28" ht="12.75" customHeight="1" x14ac:dyDescent="0.2">
      <c r="D67" s="459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</row>
    <row r="68" spans="2:28" ht="12.75" customHeight="1" x14ac:dyDescent="0.2"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</row>
    <row r="69" spans="2:28" ht="12.75" customHeight="1" x14ac:dyDescent="0.2"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 spans="2:28" ht="12.75" customHeight="1" x14ac:dyDescent="0.2"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2:28" ht="12.75" customHeight="1" x14ac:dyDescent="0.2"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 spans="2:28" ht="12.75" customHeight="1" x14ac:dyDescent="0.2"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</row>
    <row r="73" spans="2:28" ht="12.75" customHeight="1" x14ac:dyDescent="0.2"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</row>
    <row r="74" spans="2:28" ht="12.75" customHeight="1" x14ac:dyDescent="0.2"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</row>
    <row r="75" spans="2:28" ht="12.75" customHeight="1" x14ac:dyDescent="0.2"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</row>
    <row r="76" spans="2:28" ht="12.75" customHeight="1" x14ac:dyDescent="0.2"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</row>
    <row r="77" spans="2:28" ht="12.75" customHeight="1" x14ac:dyDescent="0.2"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</row>
    <row r="78" spans="2:28" ht="12.75" customHeight="1" x14ac:dyDescent="0.2"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</row>
    <row r="79" spans="2:28" ht="12.75" customHeight="1" x14ac:dyDescent="0.2"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</row>
    <row r="80" spans="2:28" ht="12.75" customHeight="1" x14ac:dyDescent="0.2"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</row>
    <row r="81" spans="18:28" ht="12.75" customHeight="1" x14ac:dyDescent="0.2"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</row>
    <row r="82" spans="18:28" ht="12.75" customHeight="1" x14ac:dyDescent="0.2"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</row>
    <row r="83" spans="18:28" ht="12.75" customHeight="1" x14ac:dyDescent="0.2"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</row>
    <row r="84" spans="18:28" ht="12.75" customHeight="1" x14ac:dyDescent="0.2"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</row>
    <row r="85" spans="18:28" ht="12.75" customHeight="1" x14ac:dyDescent="0.2"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 spans="18:28" ht="12.75" customHeight="1" x14ac:dyDescent="0.2"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</row>
    <row r="87" spans="18:28" ht="12.75" customHeight="1" x14ac:dyDescent="0.2"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</row>
    <row r="88" spans="18:28" ht="12.75" customHeight="1" x14ac:dyDescent="0.2"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</row>
    <row r="89" spans="18:28" ht="12.75" customHeight="1" x14ac:dyDescent="0.2"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</row>
    <row r="90" spans="18:28" ht="12.75" customHeight="1" x14ac:dyDescent="0.2"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</row>
    <row r="91" spans="18:28" ht="12.75" customHeight="1" x14ac:dyDescent="0.2"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</row>
    <row r="92" spans="18:28" ht="12.75" customHeight="1" x14ac:dyDescent="0.2"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</row>
    <row r="93" spans="18:28" ht="12.75" customHeight="1" x14ac:dyDescent="0.2"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</row>
    <row r="94" spans="18:28" ht="12.75" customHeight="1" x14ac:dyDescent="0.2"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</row>
    <row r="95" spans="18:28" ht="12.75" customHeight="1" x14ac:dyDescent="0.2"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</row>
    <row r="96" spans="18:28" ht="12.75" customHeight="1" x14ac:dyDescent="0.2"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</row>
    <row r="97" spans="18:28" ht="12.75" customHeight="1" x14ac:dyDescent="0.2"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</row>
    <row r="98" spans="18:28" ht="12.75" customHeight="1" x14ac:dyDescent="0.2"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</row>
    <row r="99" spans="18:28" ht="12.75" customHeight="1" x14ac:dyDescent="0.2"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</row>
    <row r="100" spans="18:28" ht="12.75" customHeight="1" x14ac:dyDescent="0.2"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</row>
    <row r="101" spans="18:28" ht="12.75" customHeight="1" x14ac:dyDescent="0.2"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</row>
    <row r="102" spans="18:28" ht="12.75" customHeight="1" x14ac:dyDescent="0.2"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</row>
    <row r="103" spans="18:28" ht="12.75" customHeight="1" x14ac:dyDescent="0.2"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</row>
    <row r="104" spans="18:28" ht="12.75" customHeight="1" x14ac:dyDescent="0.2"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</row>
    <row r="105" spans="18:28" ht="12.75" customHeight="1" x14ac:dyDescent="0.2"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</row>
    <row r="106" spans="18:28" ht="12.75" customHeight="1" x14ac:dyDescent="0.2"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</row>
    <row r="107" spans="18:28" ht="12.75" customHeight="1" x14ac:dyDescent="0.2"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</row>
    <row r="108" spans="18:28" ht="12.75" customHeight="1" x14ac:dyDescent="0.2"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</row>
    <row r="109" spans="18:28" ht="12.75" customHeight="1" x14ac:dyDescent="0.2"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</row>
    <row r="110" spans="18:28" ht="12.75" customHeight="1" x14ac:dyDescent="0.2"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</row>
    <row r="111" spans="18:28" ht="12.75" customHeight="1" x14ac:dyDescent="0.2"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</row>
    <row r="112" spans="18:28" ht="12.75" customHeight="1" x14ac:dyDescent="0.2"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</row>
    <row r="113" spans="18:28" ht="12.75" customHeight="1" x14ac:dyDescent="0.2"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</row>
    <row r="114" spans="18:28" ht="12.75" customHeight="1" x14ac:dyDescent="0.2"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</row>
    <row r="115" spans="18:28" ht="12.75" customHeight="1" x14ac:dyDescent="0.2"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</row>
    <row r="116" spans="18:28" ht="12.75" customHeight="1" x14ac:dyDescent="0.2"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</row>
    <row r="117" spans="18:28" ht="12.75" customHeight="1" x14ac:dyDescent="0.2"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</row>
    <row r="118" spans="18:28" ht="12.75" customHeight="1" x14ac:dyDescent="0.2"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</row>
    <row r="119" spans="18:28" ht="12.75" customHeight="1" x14ac:dyDescent="0.2"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</row>
    <row r="120" spans="18:28" ht="12.75" customHeight="1" x14ac:dyDescent="0.2"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</row>
    <row r="121" spans="18:28" ht="12.75" customHeight="1" x14ac:dyDescent="0.2"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</row>
    <row r="122" spans="18:28" ht="12.75" customHeight="1" x14ac:dyDescent="0.2"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</row>
    <row r="123" spans="18:28" ht="12.75" customHeight="1" x14ac:dyDescent="0.2"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</row>
    <row r="124" spans="18:28" ht="12.75" customHeight="1" x14ac:dyDescent="0.2"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</row>
    <row r="125" spans="18:28" ht="12.75" customHeight="1" x14ac:dyDescent="0.2"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</row>
    <row r="126" spans="18:28" ht="12.75" customHeight="1" x14ac:dyDescent="0.2"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</row>
    <row r="127" spans="18:28" ht="12.75" customHeight="1" x14ac:dyDescent="0.2"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</row>
    <row r="128" spans="18:28" ht="12.75" customHeight="1" x14ac:dyDescent="0.2"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</row>
    <row r="129" spans="18:28" ht="12.75" customHeight="1" x14ac:dyDescent="0.2"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</row>
    <row r="130" spans="18:28" ht="12.75" customHeight="1" x14ac:dyDescent="0.2"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</row>
    <row r="131" spans="18:28" ht="12.75" customHeight="1" x14ac:dyDescent="0.2"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</row>
    <row r="132" spans="18:28" ht="12.75" customHeight="1" x14ac:dyDescent="0.2"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</row>
    <row r="133" spans="18:28" ht="12.75" customHeight="1" x14ac:dyDescent="0.2"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</row>
    <row r="134" spans="18:28" ht="12.75" customHeight="1" x14ac:dyDescent="0.2"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</row>
    <row r="135" spans="18:28" ht="12.75" customHeight="1" x14ac:dyDescent="0.2"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</row>
    <row r="136" spans="18:28" ht="12.75" customHeight="1" x14ac:dyDescent="0.2"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</row>
    <row r="137" spans="18:28" ht="12.75" customHeight="1" x14ac:dyDescent="0.2"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</row>
    <row r="138" spans="18:28" ht="12.75" customHeight="1" x14ac:dyDescent="0.2"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</row>
    <row r="139" spans="18:28" ht="12.75" customHeight="1" x14ac:dyDescent="0.2"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</row>
    <row r="140" spans="18:28" ht="12.75" customHeight="1" x14ac:dyDescent="0.2"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</row>
    <row r="141" spans="18:28" ht="12.75" customHeight="1" x14ac:dyDescent="0.2"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</row>
    <row r="142" spans="18:28" ht="12.75" customHeight="1" x14ac:dyDescent="0.2"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</row>
    <row r="143" spans="18:28" ht="12.75" customHeight="1" x14ac:dyDescent="0.2"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</row>
    <row r="144" spans="18:28" ht="12.75" customHeight="1" x14ac:dyDescent="0.2"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</row>
    <row r="145" spans="18:28" ht="12.75" customHeight="1" x14ac:dyDescent="0.2"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</row>
    <row r="146" spans="18:28" ht="12.75" customHeight="1" x14ac:dyDescent="0.2"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</row>
    <row r="147" spans="18:28" ht="12.75" customHeight="1" x14ac:dyDescent="0.2"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</row>
    <row r="148" spans="18:28" ht="12.75" customHeight="1" x14ac:dyDescent="0.2"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</row>
    <row r="149" spans="18:28" ht="12.75" customHeight="1" x14ac:dyDescent="0.2"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</row>
    <row r="150" spans="18:28" ht="12.75" customHeight="1" x14ac:dyDescent="0.2"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</row>
    <row r="151" spans="18:28" ht="12.75" customHeight="1" x14ac:dyDescent="0.2"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</row>
    <row r="152" spans="18:28" ht="12.75" customHeight="1" x14ac:dyDescent="0.2"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</row>
    <row r="153" spans="18:28" ht="12.75" customHeight="1" x14ac:dyDescent="0.2"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</row>
    <row r="154" spans="18:28" ht="12.75" customHeight="1" x14ac:dyDescent="0.2"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</row>
    <row r="155" spans="18:28" ht="12.75" customHeight="1" x14ac:dyDescent="0.2"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</row>
    <row r="156" spans="18:28" ht="12.75" customHeight="1" x14ac:dyDescent="0.2"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</row>
    <row r="157" spans="18:28" ht="12.75" customHeight="1" x14ac:dyDescent="0.2"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</row>
    <row r="158" spans="18:28" ht="12.75" customHeight="1" x14ac:dyDescent="0.2"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</row>
    <row r="159" spans="18:28" ht="12.75" customHeight="1" x14ac:dyDescent="0.2"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</row>
    <row r="160" spans="18:28" ht="12.75" customHeight="1" x14ac:dyDescent="0.2"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</row>
    <row r="161" spans="18:28" ht="12.75" customHeight="1" x14ac:dyDescent="0.2"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</row>
    <row r="162" spans="18:28" ht="12.75" customHeight="1" x14ac:dyDescent="0.2"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</row>
    <row r="163" spans="18:28" ht="12.75" customHeight="1" x14ac:dyDescent="0.2"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</row>
    <row r="164" spans="18:28" ht="12.75" customHeight="1" x14ac:dyDescent="0.2"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</row>
    <row r="165" spans="18:28" ht="12.75" customHeight="1" x14ac:dyDescent="0.2"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</row>
    <row r="166" spans="18:28" ht="12.75" customHeight="1" x14ac:dyDescent="0.2"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</row>
    <row r="167" spans="18:28" ht="12.75" customHeight="1" x14ac:dyDescent="0.2"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</row>
    <row r="168" spans="18:28" ht="12.75" customHeight="1" x14ac:dyDescent="0.2"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</row>
    <row r="169" spans="18:28" ht="12.75" customHeight="1" x14ac:dyDescent="0.2"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</row>
    <row r="170" spans="18:28" ht="12.75" customHeight="1" x14ac:dyDescent="0.2"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</row>
    <row r="171" spans="18:28" ht="12.75" customHeight="1" x14ac:dyDescent="0.2"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</row>
    <row r="172" spans="18:28" ht="12.75" customHeight="1" x14ac:dyDescent="0.2"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</row>
    <row r="173" spans="18:28" ht="12.75" customHeight="1" x14ac:dyDescent="0.2"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</row>
    <row r="174" spans="18:28" ht="12.75" customHeight="1" x14ac:dyDescent="0.2"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</row>
    <row r="175" spans="18:28" ht="12.75" customHeight="1" x14ac:dyDescent="0.2"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</row>
    <row r="176" spans="18:28" ht="12.75" customHeight="1" x14ac:dyDescent="0.2"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</row>
    <row r="177" spans="18:28" ht="12.75" customHeight="1" x14ac:dyDescent="0.2"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</row>
    <row r="178" spans="18:28" ht="12.75" customHeight="1" x14ac:dyDescent="0.2"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</row>
    <row r="179" spans="18:28" ht="12.75" customHeight="1" x14ac:dyDescent="0.2"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</row>
    <row r="180" spans="18:28" ht="12.75" customHeight="1" x14ac:dyDescent="0.2"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</row>
    <row r="181" spans="18:28" ht="12.75" customHeight="1" x14ac:dyDescent="0.2"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</row>
    <row r="182" spans="18:28" ht="12.75" customHeight="1" x14ac:dyDescent="0.2"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</row>
    <row r="183" spans="18:28" ht="12.75" customHeight="1" x14ac:dyDescent="0.2"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</row>
    <row r="184" spans="18:28" ht="12.75" customHeight="1" x14ac:dyDescent="0.2"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</row>
    <row r="185" spans="18:28" ht="12.75" customHeight="1" x14ac:dyDescent="0.2"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</row>
    <row r="186" spans="18:28" ht="12.75" customHeight="1" x14ac:dyDescent="0.2"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</row>
    <row r="187" spans="18:28" ht="12.75" customHeight="1" x14ac:dyDescent="0.2"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</row>
    <row r="188" spans="18:28" ht="12.75" customHeight="1" x14ac:dyDescent="0.2"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</row>
    <row r="189" spans="18:28" ht="12.75" customHeight="1" x14ac:dyDescent="0.2"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</row>
    <row r="190" spans="18:28" ht="12.75" customHeight="1" x14ac:dyDescent="0.2"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</row>
    <row r="191" spans="18:28" ht="12.75" customHeight="1" x14ac:dyDescent="0.2"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</row>
    <row r="192" spans="18:28" ht="12.75" customHeight="1" x14ac:dyDescent="0.2"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</row>
    <row r="193" spans="18:28" ht="12.75" customHeight="1" x14ac:dyDescent="0.2"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</row>
    <row r="194" spans="18:28" ht="12.75" customHeight="1" x14ac:dyDescent="0.2"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</row>
    <row r="195" spans="18:28" ht="12.75" customHeight="1" x14ac:dyDescent="0.2"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</row>
    <row r="196" spans="18:28" ht="12.75" customHeight="1" x14ac:dyDescent="0.2"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</row>
    <row r="197" spans="18:28" ht="12.75" customHeight="1" x14ac:dyDescent="0.2"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</row>
    <row r="198" spans="18:28" ht="12.75" customHeight="1" x14ac:dyDescent="0.2"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</row>
    <row r="199" spans="18:28" ht="12.75" customHeight="1" x14ac:dyDescent="0.2"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</row>
    <row r="200" spans="18:28" ht="12.75" customHeight="1" x14ac:dyDescent="0.2"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</row>
    <row r="201" spans="18:28" ht="12.75" customHeight="1" x14ac:dyDescent="0.2"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</row>
    <row r="202" spans="18:28" ht="12.75" customHeight="1" x14ac:dyDescent="0.2"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</row>
    <row r="203" spans="18:28" ht="12.75" customHeight="1" x14ac:dyDescent="0.2"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</row>
    <row r="204" spans="18:28" ht="12.75" customHeight="1" x14ac:dyDescent="0.2"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</row>
    <row r="205" spans="18:28" ht="12.75" customHeight="1" x14ac:dyDescent="0.2"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</row>
    <row r="206" spans="18:28" ht="12.75" customHeight="1" x14ac:dyDescent="0.2"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</row>
    <row r="207" spans="18:28" ht="12.75" customHeight="1" x14ac:dyDescent="0.2"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</row>
    <row r="208" spans="18:28" ht="12.75" customHeight="1" x14ac:dyDescent="0.2"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</row>
    <row r="209" spans="18:28" ht="12.75" customHeight="1" x14ac:dyDescent="0.2"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</row>
    <row r="210" spans="18:28" ht="12.75" customHeight="1" x14ac:dyDescent="0.2"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</row>
    <row r="211" spans="18:28" ht="12.75" customHeight="1" x14ac:dyDescent="0.2"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</row>
    <row r="212" spans="18:28" ht="12.75" customHeight="1" x14ac:dyDescent="0.2"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</row>
    <row r="213" spans="18:28" ht="12.75" customHeight="1" x14ac:dyDescent="0.2"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</row>
    <row r="214" spans="18:28" ht="12.75" customHeight="1" x14ac:dyDescent="0.2"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</row>
    <row r="215" spans="18:28" ht="12.75" customHeight="1" x14ac:dyDescent="0.2"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</row>
    <row r="216" spans="18:28" ht="12.75" customHeight="1" x14ac:dyDescent="0.2"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</row>
    <row r="217" spans="18:28" ht="12.75" customHeight="1" x14ac:dyDescent="0.2"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</row>
    <row r="218" spans="18:28" ht="12.75" customHeight="1" x14ac:dyDescent="0.2"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</row>
    <row r="219" spans="18:28" ht="12.75" customHeight="1" x14ac:dyDescent="0.2"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</row>
    <row r="220" spans="18:28" ht="12.75" customHeight="1" x14ac:dyDescent="0.2"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</row>
    <row r="221" spans="18:28" ht="12.75" customHeight="1" x14ac:dyDescent="0.2"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</row>
    <row r="222" spans="18:28" ht="12.75" customHeight="1" x14ac:dyDescent="0.2"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</row>
    <row r="223" spans="18:28" ht="12.75" customHeight="1" x14ac:dyDescent="0.2"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</row>
    <row r="224" spans="18:28" ht="12.75" customHeight="1" x14ac:dyDescent="0.2"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</row>
    <row r="225" spans="18:28" ht="12.75" customHeight="1" x14ac:dyDescent="0.2"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</row>
    <row r="226" spans="18:28" ht="12.75" customHeight="1" x14ac:dyDescent="0.2"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</row>
    <row r="227" spans="18:28" ht="12.75" customHeight="1" x14ac:dyDescent="0.2"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</row>
    <row r="228" spans="18:28" ht="12.75" customHeight="1" x14ac:dyDescent="0.2"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</row>
    <row r="229" spans="18:28" ht="12.75" customHeight="1" x14ac:dyDescent="0.2"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</row>
    <row r="230" spans="18:28" ht="12.75" customHeight="1" x14ac:dyDescent="0.2"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</row>
    <row r="231" spans="18:28" ht="12.75" customHeight="1" x14ac:dyDescent="0.2"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</row>
    <row r="232" spans="18:28" ht="12.75" customHeight="1" x14ac:dyDescent="0.2"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</row>
    <row r="233" spans="18:28" ht="12.75" customHeight="1" x14ac:dyDescent="0.2"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</row>
    <row r="234" spans="18:28" ht="12.75" customHeight="1" x14ac:dyDescent="0.2"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</row>
    <row r="235" spans="18:28" ht="12.75" customHeight="1" x14ac:dyDescent="0.2"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</row>
    <row r="236" spans="18:28" ht="12.75" customHeight="1" x14ac:dyDescent="0.2"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</row>
    <row r="237" spans="18:28" ht="12.75" customHeight="1" x14ac:dyDescent="0.2"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</row>
    <row r="238" spans="18:28" ht="12.75" customHeight="1" x14ac:dyDescent="0.2"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</row>
    <row r="239" spans="18:28" ht="12.75" customHeight="1" x14ac:dyDescent="0.2"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</row>
    <row r="240" spans="18:28" ht="12.75" customHeight="1" x14ac:dyDescent="0.2"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</row>
    <row r="241" spans="18:28" ht="12.75" customHeight="1" x14ac:dyDescent="0.2"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</row>
    <row r="242" spans="18:28" ht="12.75" customHeight="1" x14ac:dyDescent="0.2"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</row>
    <row r="243" spans="18:28" ht="12.75" customHeight="1" x14ac:dyDescent="0.2"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</row>
    <row r="244" spans="18:28" ht="12.75" customHeight="1" x14ac:dyDescent="0.2"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</row>
    <row r="245" spans="18:28" ht="12.75" customHeight="1" x14ac:dyDescent="0.2"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</row>
    <row r="246" spans="18:28" ht="12.75" customHeight="1" x14ac:dyDescent="0.2"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</row>
    <row r="247" spans="18:28" ht="12.75" customHeight="1" x14ac:dyDescent="0.2"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</row>
    <row r="248" spans="18:28" ht="12.75" customHeight="1" x14ac:dyDescent="0.2"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</row>
    <row r="249" spans="18:28" ht="12.75" customHeight="1" x14ac:dyDescent="0.2"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</row>
    <row r="250" spans="18:28" ht="12.75" customHeight="1" x14ac:dyDescent="0.2"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</row>
    <row r="251" spans="18:28" ht="12.75" customHeight="1" x14ac:dyDescent="0.2"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</row>
    <row r="252" spans="18:28" ht="12.75" customHeight="1" x14ac:dyDescent="0.2"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</row>
    <row r="253" spans="18:28" ht="12.75" customHeight="1" x14ac:dyDescent="0.2"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</row>
    <row r="254" spans="18:28" ht="12.75" customHeight="1" x14ac:dyDescent="0.2"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</row>
    <row r="255" spans="18:28" ht="12.75" customHeight="1" x14ac:dyDescent="0.2"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</row>
    <row r="256" spans="18:28" ht="12.75" customHeight="1" x14ac:dyDescent="0.2"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</row>
    <row r="257" spans="18:28" ht="12.75" customHeight="1" x14ac:dyDescent="0.2"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</row>
    <row r="258" spans="18:28" ht="12.75" customHeight="1" x14ac:dyDescent="0.2"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</row>
    <row r="259" spans="18:28" ht="12.75" customHeight="1" x14ac:dyDescent="0.2"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</row>
    <row r="260" spans="18:28" ht="12.75" customHeight="1" x14ac:dyDescent="0.2"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</row>
    <row r="261" spans="18:28" ht="12.75" customHeight="1" x14ac:dyDescent="0.2"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</row>
    <row r="262" spans="18:28" ht="12.75" customHeight="1" x14ac:dyDescent="0.2"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</row>
    <row r="263" spans="18:28" ht="12.75" customHeight="1" x14ac:dyDescent="0.2"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</row>
    <row r="264" spans="18:28" ht="12.75" customHeight="1" x14ac:dyDescent="0.2"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</row>
    <row r="265" spans="18:28" ht="15.75" customHeight="1" x14ac:dyDescent="0.2"/>
    <row r="266" spans="18:28" ht="15.75" customHeight="1" x14ac:dyDescent="0.2"/>
    <row r="267" spans="18:28" ht="15.75" customHeight="1" x14ac:dyDescent="0.2"/>
    <row r="268" spans="18:28" ht="15.75" customHeight="1" x14ac:dyDescent="0.2"/>
    <row r="269" spans="18:28" ht="15.75" customHeight="1" x14ac:dyDescent="0.2"/>
    <row r="270" spans="18:28" ht="15.75" customHeight="1" x14ac:dyDescent="0.2"/>
    <row r="271" spans="18:28" ht="15.75" customHeight="1" x14ac:dyDescent="0.2"/>
    <row r="272" spans="18:2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3:Q3"/>
    <mergeCell ref="B4:Q4"/>
    <mergeCell ref="B6:C6"/>
    <mergeCell ref="P6:Q6"/>
    <mergeCell ref="B8:C8"/>
    <mergeCell ref="B20:Q20"/>
    <mergeCell ref="B21:Q21"/>
    <mergeCell ref="B38:C38"/>
    <mergeCell ref="B46:Q46"/>
    <mergeCell ref="B47:Q47"/>
    <mergeCell ref="B49:C49"/>
    <mergeCell ref="P49:Q49"/>
    <mergeCell ref="B51:C51"/>
    <mergeCell ref="B23:C23"/>
    <mergeCell ref="P23:Q23"/>
    <mergeCell ref="B25:C25"/>
    <mergeCell ref="B33:Q33"/>
    <mergeCell ref="B34:Q34"/>
    <mergeCell ref="B36:C36"/>
    <mergeCell ref="P36:Q36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4B045BEE-A8B1-45C8-AC08-C8003C6A1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7E885-26C4-4271-92DF-BB9D703CB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10479-8F7F-48C9-8FF0-022206EFCE78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Desem Total</vt:lpstr>
      <vt:lpstr>RHM por especie</vt:lpstr>
      <vt:lpstr>RHM por proced</vt:lpstr>
      <vt:lpstr>Continental Dpto</vt:lpstr>
      <vt:lpstr>Continental especie</vt:lpstr>
      <vt:lpstr>Trucha</vt:lpstr>
      <vt:lpstr>Anchoveta</vt:lpstr>
      <vt:lpstr>Otras especies</vt:lpstr>
      <vt:lpstr>Curado ind especie</vt:lpstr>
      <vt:lpstr>Curado ind puerto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2004-03-09T16:01:00Z</dcterms:created>
  <dcterms:modified xsi:type="dcterms:W3CDTF">2023-05-26T15:16:17Z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ContentTypeId">
    <vt:lpwstr>0x010100F0137DF093341A459B1725B370F0D6C3</vt:lpwstr>
  </property>
</Properties>
</file>