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/>
  <mc:AlternateContent xmlns:mc="http://schemas.openxmlformats.org/markup-compatibility/2006">
    <mc:Choice Requires="x15">
      <x15ac:absPath xmlns:x15ac="http://schemas.microsoft.com/office/spreadsheetml/2010/11/ac" url="D:\Users\Kmontoya\Downloads\OneDrive_2023-05-26\Anuario Pesca y Acuicultura 2021\Pesca\"/>
    </mc:Choice>
  </mc:AlternateContent>
  <xr:revisionPtr revIDLastSave="0" documentId="13_ncr:1_{A88BE122-DF3C-4D43-8182-A365FD3BAC61}" xr6:coauthVersionLast="36" xr6:coauthVersionMax="47" xr10:uidLastSave="{00000000-0000-0000-0000-000000000000}"/>
  <bookViews>
    <workbookView xWindow="0" yWindow="0" windowWidth="28605" windowHeight="12195" tabRatio="737" xr2:uid="{00000000-000D-0000-FFFF-FFFF00000000}"/>
  </bookViews>
  <sheets>
    <sheet name="Desem Total" sheetId="1" r:id="rId1"/>
    <sheet name="RHM por especie" sheetId="2" r:id="rId2"/>
    <sheet name="RHM por proced" sheetId="3" r:id="rId3"/>
    <sheet name="Continental Dpto" sheetId="5" r:id="rId4"/>
    <sheet name="Continental especie" sheetId="4" r:id="rId5"/>
    <sheet name="Trucha" sheetId="6" r:id="rId6"/>
    <sheet name="Anchoveta" sheetId="7" r:id="rId7"/>
    <sheet name="Otras especies" sheetId="8" r:id="rId8"/>
    <sheet name="Curado ind especie" sheetId="9" r:id="rId9"/>
    <sheet name="Curado ind puerto" sheetId="10" r:id="rId10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0" i="4" l="1"/>
  <c r="H59" i="4"/>
  <c r="H58" i="4"/>
  <c r="H57" i="4"/>
  <c r="H56" i="4"/>
  <c r="H55" i="4"/>
  <c r="H54" i="4"/>
  <c r="H53" i="4"/>
  <c r="H52" i="4"/>
  <c r="H51" i="4"/>
  <c r="H50" i="4"/>
  <c r="H49" i="4"/>
  <c r="H47" i="4"/>
  <c r="H46" i="4"/>
  <c r="H45" i="4"/>
  <c r="H44" i="4"/>
  <c r="H43" i="4"/>
  <c r="H42" i="4"/>
  <c r="H41" i="4"/>
  <c r="H40" i="4"/>
  <c r="Q30" i="6" l="1"/>
  <c r="P30" i="6"/>
  <c r="O30" i="6"/>
  <c r="N30" i="6"/>
  <c r="M30" i="6"/>
  <c r="L30" i="6"/>
  <c r="K30" i="6"/>
  <c r="J30" i="6"/>
  <c r="I30" i="6"/>
  <c r="H30" i="6"/>
  <c r="G30" i="6"/>
  <c r="F30" i="6"/>
  <c r="D14" i="9" l="1"/>
  <c r="Q39" i="6" l="1"/>
  <c r="P39" i="6"/>
  <c r="O39" i="6"/>
  <c r="N39" i="6"/>
  <c r="M39" i="6"/>
  <c r="L39" i="6"/>
  <c r="K39" i="6"/>
  <c r="J39" i="6"/>
  <c r="I39" i="6"/>
  <c r="H39" i="6"/>
  <c r="G39" i="6"/>
  <c r="F39" i="6"/>
  <c r="E41" i="6"/>
  <c r="E39" i="6" s="1"/>
  <c r="H12" i="5"/>
  <c r="R22" i="1" l="1"/>
  <c r="F8" i="10" l="1"/>
  <c r="G8" i="10"/>
  <c r="H8" i="10"/>
  <c r="I8" i="10"/>
  <c r="J8" i="10"/>
  <c r="K8" i="10"/>
  <c r="L8" i="10"/>
  <c r="M8" i="10"/>
  <c r="N8" i="10"/>
  <c r="O8" i="10"/>
  <c r="P8" i="10"/>
  <c r="E8" i="10"/>
  <c r="I15" i="5"/>
  <c r="I16" i="5"/>
  <c r="I17" i="5"/>
  <c r="I18" i="5"/>
  <c r="I19" i="5"/>
  <c r="I20" i="5"/>
  <c r="I21" i="5"/>
  <c r="I22" i="5"/>
  <c r="I23" i="5"/>
  <c r="I24" i="5"/>
  <c r="I25" i="5"/>
  <c r="I14" i="5"/>
  <c r="G12" i="5" l="1"/>
  <c r="G27" i="5"/>
  <c r="G48" i="4"/>
  <c r="I48" i="4"/>
  <c r="J48" i="4"/>
  <c r="K48" i="4"/>
  <c r="L48" i="4"/>
  <c r="G39" i="4"/>
  <c r="I39" i="4"/>
  <c r="J39" i="4"/>
  <c r="K39" i="4"/>
  <c r="H39" i="4" l="1"/>
  <c r="H48" i="4"/>
  <c r="D55" i="4"/>
  <c r="D54" i="4"/>
  <c r="E22" i="6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3" i="5"/>
  <c r="I32" i="5"/>
  <c r="I31" i="5"/>
  <c r="I30" i="5"/>
  <c r="I29" i="5"/>
  <c r="D27" i="7" l="1"/>
  <c r="E9" i="3"/>
  <c r="K9" i="3"/>
  <c r="J9" i="3"/>
  <c r="H9" i="3"/>
  <c r="H75" i="3" s="1"/>
  <c r="I9" i="3"/>
  <c r="K12" i="4" l="1"/>
  <c r="K10" i="4" s="1"/>
  <c r="F29" i="1"/>
  <c r="T150" i="1" s="1"/>
  <c r="D62" i="10"/>
  <c r="D61" i="10"/>
  <c r="D60" i="10"/>
  <c r="D59" i="10"/>
  <c r="D58" i="10"/>
  <c r="D57" i="10"/>
  <c r="D56" i="10"/>
  <c r="D55" i="10"/>
  <c r="D54" i="10"/>
  <c r="D53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41" i="10"/>
  <c r="D40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D28" i="10"/>
  <c r="D27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15" i="10"/>
  <c r="D14" i="10"/>
  <c r="D13" i="10"/>
  <c r="D12" i="10"/>
  <c r="D11" i="10"/>
  <c r="D10" i="10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O21" i="9"/>
  <c r="N21" i="9"/>
  <c r="M21" i="9"/>
  <c r="L21" i="9"/>
  <c r="K21" i="9"/>
  <c r="J21" i="9"/>
  <c r="I21" i="9"/>
  <c r="H21" i="9"/>
  <c r="G21" i="9"/>
  <c r="F21" i="9"/>
  <c r="E21" i="9"/>
  <c r="D21" i="9"/>
  <c r="D13" i="9"/>
  <c r="D12" i="9"/>
  <c r="D11" i="9"/>
  <c r="D10" i="9"/>
  <c r="D8" i="9" s="1"/>
  <c r="P8" i="9"/>
  <c r="O8" i="9"/>
  <c r="N8" i="9"/>
  <c r="M8" i="9"/>
  <c r="L8" i="9"/>
  <c r="K8" i="9"/>
  <c r="J8" i="9"/>
  <c r="I8" i="9"/>
  <c r="H8" i="9"/>
  <c r="G8" i="9"/>
  <c r="F8" i="9"/>
  <c r="E8" i="9"/>
  <c r="D12" i="8"/>
  <c r="D11" i="8"/>
  <c r="D10" i="8"/>
  <c r="D9" i="8"/>
  <c r="P7" i="8"/>
  <c r="AG19" i="8" s="1"/>
  <c r="O7" i="8"/>
  <c r="AF19" i="8" s="1"/>
  <c r="N7" i="8"/>
  <c r="AE19" i="8" s="1"/>
  <c r="M7" i="8"/>
  <c r="AD19" i="8" s="1"/>
  <c r="L7" i="8"/>
  <c r="AC19" i="8" s="1"/>
  <c r="K7" i="8"/>
  <c r="AB19" i="8" s="1"/>
  <c r="J7" i="8"/>
  <c r="AA19" i="8" s="1"/>
  <c r="I7" i="8"/>
  <c r="Z19" i="8" s="1"/>
  <c r="H7" i="8"/>
  <c r="Y19" i="8" s="1"/>
  <c r="G7" i="8"/>
  <c r="X19" i="8" s="1"/>
  <c r="F7" i="8"/>
  <c r="W19" i="8" s="1"/>
  <c r="E7" i="8"/>
  <c r="V19" i="8" s="1"/>
  <c r="D30" i="7"/>
  <c r="D29" i="7"/>
  <c r="D28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P7" i="7"/>
  <c r="N55" i="7" s="1"/>
  <c r="O7" i="7"/>
  <c r="M55" i="7" s="1"/>
  <c r="N7" i="7"/>
  <c r="L55" i="7" s="1"/>
  <c r="M7" i="7"/>
  <c r="K55" i="7" s="1"/>
  <c r="L7" i="7"/>
  <c r="J55" i="7" s="1"/>
  <c r="K7" i="7"/>
  <c r="I55" i="7" s="1"/>
  <c r="J7" i="7"/>
  <c r="H55" i="7" s="1"/>
  <c r="I7" i="7"/>
  <c r="G55" i="7" s="1"/>
  <c r="H7" i="7"/>
  <c r="F55" i="7" s="1"/>
  <c r="G7" i="7"/>
  <c r="E55" i="7" s="1"/>
  <c r="F7" i="7"/>
  <c r="D55" i="7" s="1"/>
  <c r="E7" i="7"/>
  <c r="C55" i="7" s="1"/>
  <c r="D64" i="6"/>
  <c r="D65" i="6" s="1"/>
  <c r="D66" i="6" s="1"/>
  <c r="D67" i="6" s="1"/>
  <c r="D68" i="6" s="1"/>
  <c r="D69" i="6" s="1"/>
  <c r="D70" i="6" s="1"/>
  <c r="D71" i="6" s="1"/>
  <c r="D72" i="6" s="1"/>
  <c r="D73" i="6" s="1"/>
  <c r="D74" i="6" s="1"/>
  <c r="E36" i="6"/>
  <c r="E35" i="6"/>
  <c r="E34" i="6"/>
  <c r="E33" i="6"/>
  <c r="E32" i="6"/>
  <c r="E30" i="6" s="1"/>
  <c r="Q92" i="6"/>
  <c r="P92" i="6"/>
  <c r="O92" i="6"/>
  <c r="N92" i="6"/>
  <c r="M92" i="6"/>
  <c r="L92" i="6"/>
  <c r="K92" i="6"/>
  <c r="J92" i="6"/>
  <c r="I92" i="6"/>
  <c r="H92" i="6"/>
  <c r="G92" i="6"/>
  <c r="E28" i="6"/>
  <c r="E27" i="6"/>
  <c r="E26" i="6"/>
  <c r="E25" i="6"/>
  <c r="E24" i="6"/>
  <c r="E23" i="6"/>
  <c r="E21" i="6"/>
  <c r="E20" i="6"/>
  <c r="E19" i="6"/>
  <c r="E18" i="6"/>
  <c r="E17" i="6"/>
  <c r="E16" i="6"/>
  <c r="E15" i="6"/>
  <c r="E14" i="6"/>
  <c r="E13" i="6"/>
  <c r="E12" i="6"/>
  <c r="E11" i="6"/>
  <c r="Q9" i="6"/>
  <c r="P9" i="6"/>
  <c r="P7" i="6" s="1"/>
  <c r="O9" i="6"/>
  <c r="N9" i="6"/>
  <c r="M9" i="6"/>
  <c r="M7" i="6" s="1"/>
  <c r="L9" i="6"/>
  <c r="L7" i="6" s="1"/>
  <c r="K9" i="6"/>
  <c r="J9" i="6"/>
  <c r="J7" i="6" s="1"/>
  <c r="I9" i="6"/>
  <c r="I7" i="6" s="1"/>
  <c r="H9" i="6"/>
  <c r="H7" i="6" s="1"/>
  <c r="G9" i="6"/>
  <c r="F9" i="6"/>
  <c r="E56" i="5"/>
  <c r="E55" i="5"/>
  <c r="E54" i="5"/>
  <c r="E53" i="5"/>
  <c r="E65" i="5" s="1"/>
  <c r="E52" i="5"/>
  <c r="E51" i="5"/>
  <c r="E50" i="5"/>
  <c r="E49" i="5"/>
  <c r="E48" i="5"/>
  <c r="E47" i="5"/>
  <c r="E46" i="5"/>
  <c r="E45" i="5"/>
  <c r="E66" i="5" s="1"/>
  <c r="E44" i="5"/>
  <c r="E43" i="5"/>
  <c r="E42" i="5"/>
  <c r="E41" i="5"/>
  <c r="E40" i="5"/>
  <c r="E39" i="5"/>
  <c r="E38" i="5"/>
  <c r="E37" i="5"/>
  <c r="E36" i="5"/>
  <c r="E35" i="5"/>
  <c r="E33" i="5"/>
  <c r="E32" i="5"/>
  <c r="E31" i="5"/>
  <c r="E30" i="5"/>
  <c r="E29" i="5"/>
  <c r="L27" i="5"/>
  <c r="K27" i="5"/>
  <c r="J27" i="5"/>
  <c r="H27" i="5"/>
  <c r="H10" i="5" s="1"/>
  <c r="G10" i="5"/>
  <c r="F27" i="5"/>
  <c r="E25" i="5"/>
  <c r="E24" i="5"/>
  <c r="E23" i="5"/>
  <c r="E22" i="5"/>
  <c r="E21" i="5"/>
  <c r="E20" i="5"/>
  <c r="E19" i="5"/>
  <c r="E18" i="5"/>
  <c r="E17" i="5"/>
  <c r="E16" i="5"/>
  <c r="E15" i="5"/>
  <c r="E14" i="5"/>
  <c r="L12" i="5"/>
  <c r="K12" i="5"/>
  <c r="J12" i="5"/>
  <c r="F12" i="5"/>
  <c r="D60" i="4"/>
  <c r="D59" i="4"/>
  <c r="D58" i="4"/>
  <c r="D76" i="4" s="1"/>
  <c r="D57" i="4"/>
  <c r="D56" i="4"/>
  <c r="D53" i="4"/>
  <c r="D52" i="4"/>
  <c r="D51" i="4"/>
  <c r="D50" i="4"/>
  <c r="F48" i="4"/>
  <c r="E48" i="4"/>
  <c r="D46" i="4"/>
  <c r="D45" i="4"/>
  <c r="D44" i="4"/>
  <c r="D43" i="4"/>
  <c r="D42" i="4"/>
  <c r="D41" i="4"/>
  <c r="F39" i="4"/>
  <c r="E39" i="4"/>
  <c r="H37" i="4"/>
  <c r="D37" i="4" s="1"/>
  <c r="H36" i="4"/>
  <c r="D36" i="4" s="1"/>
  <c r="H35" i="4"/>
  <c r="D35" i="4" s="1"/>
  <c r="H34" i="4"/>
  <c r="D34" i="4" s="1"/>
  <c r="H33" i="4"/>
  <c r="D33" i="4" s="1"/>
  <c r="H32" i="4"/>
  <c r="D32" i="4" s="1"/>
  <c r="H31" i="4"/>
  <c r="D31" i="4" s="1"/>
  <c r="H30" i="4"/>
  <c r="D30" i="4" s="1"/>
  <c r="H29" i="4"/>
  <c r="D29" i="4" s="1"/>
  <c r="H28" i="4"/>
  <c r="D28" i="4" s="1"/>
  <c r="H27" i="4"/>
  <c r="D27" i="4" s="1"/>
  <c r="H26" i="4"/>
  <c r="D26" i="4" s="1"/>
  <c r="H25" i="4"/>
  <c r="D25" i="4" s="1"/>
  <c r="H24" i="4"/>
  <c r="D24" i="4" s="1"/>
  <c r="H23" i="4"/>
  <c r="D23" i="4" s="1"/>
  <c r="H22" i="4"/>
  <c r="D22" i="4" s="1"/>
  <c r="H21" i="4"/>
  <c r="D21" i="4" s="1"/>
  <c r="H20" i="4"/>
  <c r="D20" i="4" s="1"/>
  <c r="H19" i="4"/>
  <c r="D19" i="4" s="1"/>
  <c r="H18" i="4"/>
  <c r="D18" i="4" s="1"/>
  <c r="H17" i="4"/>
  <c r="D17" i="4" s="1"/>
  <c r="H16" i="4"/>
  <c r="D16" i="4" s="1"/>
  <c r="H15" i="4"/>
  <c r="D15" i="4" s="1"/>
  <c r="H14" i="4"/>
  <c r="D14" i="4" s="1"/>
  <c r="J12" i="4"/>
  <c r="J10" i="4" s="1"/>
  <c r="I12" i="4"/>
  <c r="I10" i="4" s="1"/>
  <c r="G12" i="4"/>
  <c r="F12" i="4"/>
  <c r="E12" i="4"/>
  <c r="G10" i="4"/>
  <c r="G62" i="3"/>
  <c r="D62" i="3" s="1"/>
  <c r="G61" i="3"/>
  <c r="D61" i="3" s="1"/>
  <c r="G60" i="3"/>
  <c r="D60" i="3" s="1"/>
  <c r="G59" i="3"/>
  <c r="D59" i="3" s="1"/>
  <c r="G58" i="3"/>
  <c r="D58" i="3" s="1"/>
  <c r="G57" i="3"/>
  <c r="D57" i="3" s="1"/>
  <c r="G56" i="3"/>
  <c r="D56" i="3" s="1"/>
  <c r="G55" i="3"/>
  <c r="D55" i="3" s="1"/>
  <c r="G54" i="3"/>
  <c r="D54" i="3" s="1"/>
  <c r="G53" i="3"/>
  <c r="D53" i="3" s="1"/>
  <c r="G52" i="3"/>
  <c r="D52" i="3" s="1"/>
  <c r="G51" i="3"/>
  <c r="D51" i="3" s="1"/>
  <c r="G50" i="3"/>
  <c r="D50" i="3" s="1"/>
  <c r="D77" i="3" s="1"/>
  <c r="G49" i="3"/>
  <c r="D49" i="3" s="1"/>
  <c r="G48" i="3"/>
  <c r="D48" i="3" s="1"/>
  <c r="G47" i="3"/>
  <c r="D47" i="3" s="1"/>
  <c r="G46" i="3"/>
  <c r="D46" i="3" s="1"/>
  <c r="D78" i="3" s="1"/>
  <c r="G45" i="3"/>
  <c r="D45" i="3" s="1"/>
  <c r="G44" i="3"/>
  <c r="D44" i="3" s="1"/>
  <c r="G43" i="3"/>
  <c r="D43" i="3" s="1"/>
  <c r="G42" i="3"/>
  <c r="D42" i="3" s="1"/>
  <c r="G41" i="3"/>
  <c r="D41" i="3" s="1"/>
  <c r="G40" i="3"/>
  <c r="D40" i="3" s="1"/>
  <c r="G39" i="3"/>
  <c r="D39" i="3" s="1"/>
  <c r="G38" i="3"/>
  <c r="D38" i="3" s="1"/>
  <c r="G37" i="3"/>
  <c r="D37" i="3" s="1"/>
  <c r="G36" i="3"/>
  <c r="D36" i="3" s="1"/>
  <c r="D76" i="3" s="1"/>
  <c r="G35" i="3"/>
  <c r="D35" i="3" s="1"/>
  <c r="G34" i="3"/>
  <c r="D34" i="3" s="1"/>
  <c r="G33" i="3"/>
  <c r="D33" i="3" s="1"/>
  <c r="D75" i="3" s="1"/>
  <c r="G32" i="3"/>
  <c r="D32" i="3" s="1"/>
  <c r="G31" i="3"/>
  <c r="D31" i="3" s="1"/>
  <c r="G30" i="3"/>
  <c r="D30" i="3" s="1"/>
  <c r="G29" i="3"/>
  <c r="D29" i="3" s="1"/>
  <c r="G28" i="3"/>
  <c r="D28" i="3" s="1"/>
  <c r="G27" i="3"/>
  <c r="D27" i="3" s="1"/>
  <c r="G26" i="3"/>
  <c r="D26" i="3" s="1"/>
  <c r="H78" i="3"/>
  <c r="G24" i="3"/>
  <c r="D24" i="3" s="1"/>
  <c r="G23" i="3"/>
  <c r="D23" i="3" s="1"/>
  <c r="G22" i="3"/>
  <c r="D22" i="3" s="1"/>
  <c r="G21" i="3"/>
  <c r="D21" i="3" s="1"/>
  <c r="G20" i="3"/>
  <c r="D20" i="3" s="1"/>
  <c r="G19" i="3"/>
  <c r="D19" i="3" s="1"/>
  <c r="G18" i="3"/>
  <c r="D18" i="3" s="1"/>
  <c r="G17" i="3"/>
  <c r="D17" i="3" s="1"/>
  <c r="G16" i="3"/>
  <c r="D16" i="3" s="1"/>
  <c r="G15" i="3"/>
  <c r="D15" i="3" s="1"/>
  <c r="G14" i="3"/>
  <c r="D14" i="3" s="1"/>
  <c r="G13" i="3"/>
  <c r="D13" i="3" s="1"/>
  <c r="G12" i="3"/>
  <c r="D12" i="3" s="1"/>
  <c r="G11" i="3"/>
  <c r="D11" i="3" s="1"/>
  <c r="H77" i="3"/>
  <c r="H76" i="3"/>
  <c r="E95" i="2"/>
  <c r="E96" i="2"/>
  <c r="U152" i="1"/>
  <c r="V125" i="1"/>
  <c r="F28" i="1"/>
  <c r="F27" i="1"/>
  <c r="R26" i="1"/>
  <c r="M92" i="1" s="1"/>
  <c r="Q26" i="1"/>
  <c r="L92" i="1" s="1"/>
  <c r="P26" i="1"/>
  <c r="K92" i="1" s="1"/>
  <c r="O26" i="1"/>
  <c r="J92" i="1" s="1"/>
  <c r="N26" i="1"/>
  <c r="I92" i="1" s="1"/>
  <c r="M26" i="1"/>
  <c r="H92" i="1" s="1"/>
  <c r="L26" i="1"/>
  <c r="G92" i="1" s="1"/>
  <c r="K26" i="1"/>
  <c r="F92" i="1" s="1"/>
  <c r="J26" i="1"/>
  <c r="E92" i="1" s="1"/>
  <c r="I26" i="1"/>
  <c r="D92" i="1" s="1"/>
  <c r="H26" i="1"/>
  <c r="C92" i="1" s="1"/>
  <c r="G26" i="1"/>
  <c r="B92" i="1" s="1"/>
  <c r="F24" i="1"/>
  <c r="F23" i="1"/>
  <c r="Q22" i="1"/>
  <c r="P22" i="1"/>
  <c r="O22" i="1"/>
  <c r="N22" i="1"/>
  <c r="M22" i="1"/>
  <c r="L22" i="1"/>
  <c r="K22" i="1"/>
  <c r="J22" i="1"/>
  <c r="I22" i="1"/>
  <c r="H22" i="1"/>
  <c r="G22" i="1"/>
  <c r="F20" i="1"/>
  <c r="F19" i="1"/>
  <c r="R18" i="1"/>
  <c r="Q18" i="1"/>
  <c r="P18" i="1"/>
  <c r="O18" i="1"/>
  <c r="N18" i="1"/>
  <c r="M18" i="1"/>
  <c r="L18" i="1"/>
  <c r="K18" i="1"/>
  <c r="J18" i="1"/>
  <c r="I18" i="1"/>
  <c r="H18" i="1"/>
  <c r="G18" i="1"/>
  <c r="F16" i="1"/>
  <c r="F15" i="1"/>
  <c r="R14" i="1"/>
  <c r="Q14" i="1"/>
  <c r="P14" i="1"/>
  <c r="O14" i="1"/>
  <c r="N14" i="1"/>
  <c r="M14" i="1"/>
  <c r="L14" i="1"/>
  <c r="K14" i="1"/>
  <c r="J14" i="1"/>
  <c r="I14" i="1"/>
  <c r="H14" i="1"/>
  <c r="G14" i="1"/>
  <c r="F12" i="1"/>
  <c r="F11" i="1"/>
  <c r="R10" i="1"/>
  <c r="Q10" i="1"/>
  <c r="P10" i="1"/>
  <c r="O10" i="1"/>
  <c r="N10" i="1"/>
  <c r="M10" i="1"/>
  <c r="L10" i="1"/>
  <c r="K10" i="1"/>
  <c r="J10" i="1"/>
  <c r="I10" i="1"/>
  <c r="H10" i="1"/>
  <c r="G10" i="1"/>
  <c r="F91" i="6" l="1"/>
  <c r="F7" i="6"/>
  <c r="G91" i="6"/>
  <c r="G7" i="6"/>
  <c r="K91" i="6"/>
  <c r="K7" i="6"/>
  <c r="N91" i="6"/>
  <c r="N7" i="6"/>
  <c r="O91" i="6"/>
  <c r="O7" i="6"/>
  <c r="Q91" i="6"/>
  <c r="Q7" i="6"/>
  <c r="L10" i="5"/>
  <c r="K8" i="1"/>
  <c r="K6" i="1" s="1"/>
  <c r="J8" i="1"/>
  <c r="E91" i="1" s="1"/>
  <c r="J10" i="5"/>
  <c r="K10" i="5"/>
  <c r="F10" i="5"/>
  <c r="R8" i="1"/>
  <c r="R6" i="1" s="1"/>
  <c r="F10" i="1"/>
  <c r="O8" i="1"/>
  <c r="O6" i="1" s="1"/>
  <c r="N8" i="1"/>
  <c r="I91" i="1" s="1"/>
  <c r="G8" i="1"/>
  <c r="G6" i="1" s="1"/>
  <c r="D51" i="10"/>
  <c r="D75" i="4"/>
  <c r="D25" i="10"/>
  <c r="H79" i="3"/>
  <c r="I75" i="3" s="1"/>
  <c r="D7" i="7"/>
  <c r="F26" i="1"/>
  <c r="T97" i="1" s="1"/>
  <c r="I27" i="5"/>
  <c r="F14" i="1"/>
  <c r="F22" i="1"/>
  <c r="T126" i="1" s="1"/>
  <c r="F92" i="6"/>
  <c r="F93" i="6" s="1"/>
  <c r="D8" i="10"/>
  <c r="Q93" i="6"/>
  <c r="J91" i="6"/>
  <c r="J93" i="6" s="1"/>
  <c r="N93" i="6"/>
  <c r="G93" i="6"/>
  <c r="K93" i="6"/>
  <c r="O93" i="6"/>
  <c r="E9" i="6"/>
  <c r="E27" i="5"/>
  <c r="E64" i="5" s="1"/>
  <c r="F10" i="4"/>
  <c r="H10" i="4"/>
  <c r="H12" i="4"/>
  <c r="D39" i="4"/>
  <c r="E10" i="4"/>
  <c r="T149" i="1"/>
  <c r="T148" i="1" s="1"/>
  <c r="F18" i="1"/>
  <c r="T125" i="1" s="1"/>
  <c r="H8" i="1"/>
  <c r="H6" i="1" s="1"/>
  <c r="L8" i="1"/>
  <c r="G91" i="1" s="1"/>
  <c r="P8" i="1"/>
  <c r="K91" i="1" s="1"/>
  <c r="I8" i="1"/>
  <c r="D91" i="1" s="1"/>
  <c r="M8" i="1"/>
  <c r="M6" i="1" s="1"/>
  <c r="Q8" i="1"/>
  <c r="L91" i="1" s="1"/>
  <c r="D12" i="4"/>
  <c r="D70" i="4" s="1"/>
  <c r="P91" i="6"/>
  <c r="P93" i="6" s="1"/>
  <c r="M91" i="6"/>
  <c r="M93" i="6" s="1"/>
  <c r="G25" i="3"/>
  <c r="D25" i="3" s="1"/>
  <c r="D9" i="3" s="1"/>
  <c r="I12" i="5"/>
  <c r="E12" i="5"/>
  <c r="I91" i="6"/>
  <c r="I93" i="6" s="1"/>
  <c r="E94" i="2"/>
  <c r="H91" i="6"/>
  <c r="H93" i="6" s="1"/>
  <c r="L91" i="6"/>
  <c r="L93" i="6" s="1"/>
  <c r="G9" i="3"/>
  <c r="D74" i="4"/>
  <c r="D48" i="4"/>
  <c r="D68" i="4" s="1"/>
  <c r="D7" i="8"/>
  <c r="D69" i="4" l="1"/>
  <c r="T124" i="1"/>
  <c r="F91" i="1"/>
  <c r="E7" i="6"/>
  <c r="J6" i="1"/>
  <c r="E101" i="2"/>
  <c r="M91" i="1"/>
  <c r="T123" i="1"/>
  <c r="T122" i="1" s="1"/>
  <c r="U126" i="1" s="1"/>
  <c r="N6" i="1"/>
  <c r="J91" i="1"/>
  <c r="B91" i="1"/>
  <c r="I10" i="5"/>
  <c r="D10" i="4"/>
  <c r="D71" i="4" s="1"/>
  <c r="E68" i="4" s="1"/>
  <c r="I77" i="3"/>
  <c r="I78" i="3"/>
  <c r="I76" i="3"/>
  <c r="C91" i="1"/>
  <c r="U149" i="1"/>
  <c r="U150" i="1"/>
  <c r="F8" i="1"/>
  <c r="H91" i="1"/>
  <c r="Q6" i="1"/>
  <c r="I6" i="1"/>
  <c r="L6" i="1"/>
  <c r="P6" i="1"/>
  <c r="D79" i="3"/>
  <c r="D80" i="3" s="1"/>
  <c r="E10" i="5"/>
  <c r="E63" i="5"/>
  <c r="T96" i="1" l="1"/>
  <c r="T95" i="1" s="1"/>
  <c r="U97" i="1" s="1"/>
  <c r="F6" i="1"/>
  <c r="E70" i="4"/>
  <c r="E69" i="4"/>
  <c r="D77" i="4"/>
  <c r="D78" i="4" s="1"/>
  <c r="E100" i="2"/>
  <c r="E102" i="2" s="1"/>
  <c r="E67" i="5"/>
  <c r="E68" i="5" s="1"/>
  <c r="F63" i="5" s="1"/>
  <c r="U123" i="1"/>
  <c r="U125" i="1"/>
  <c r="U124" i="1"/>
  <c r="D81" i="3"/>
  <c r="E97" i="2" l="1"/>
  <c r="E98" i="2" s="1"/>
  <c r="F67" i="5"/>
  <c r="E81" i="3"/>
  <c r="E75" i="3"/>
  <c r="E78" i="3"/>
  <c r="E76" i="3"/>
  <c r="E77" i="3"/>
  <c r="U96" i="1"/>
  <c r="E79" i="3"/>
  <c r="F65" i="5"/>
  <c r="F64" i="5"/>
  <c r="F66" i="5"/>
  <c r="E80" i="3"/>
  <c r="E76" i="4"/>
  <c r="E75" i="4"/>
  <c r="E74" i="4"/>
  <c r="E77" i="4"/>
</calcChain>
</file>

<file path=xl/sharedStrings.xml><?xml version="1.0" encoding="utf-8"?>
<sst xmlns="http://schemas.openxmlformats.org/spreadsheetml/2006/main" count="1296" uniqueCount="307">
  <si>
    <t>PERÚ: DESEMBARQUE DE RECURSOS HIDROBIOLÓGICOS MARÍTIMOS Y CONTINENTALES SEGÚN UTILIZACIÓN, 2021</t>
  </si>
  <si>
    <t>(TM)</t>
  </si>
  <si>
    <t/>
  </si>
  <si>
    <t>Tipo de Utilización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</si>
  <si>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</si>
  <si>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</si>
  <si>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</si>
  <si>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</si>
  <si>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</si>
  <si>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</si>
  <si>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</si>
  <si>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</si>
  <si>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</si>
  <si>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</si>
  <si>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</si>
  <si>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</si>
  <si>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</si>
  <si>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1.</t>
  </si>
  <si>
    <t>Consumo Humano Directo</t>
  </si>
  <si>
    <t>Enlatado</t>
  </si>
  <si>
    <t xml:space="preserve"> Marítimo</t>
  </si>
  <si>
    <t>Continental</t>
  </si>
  <si>
    <t>Congelado</t>
  </si>
  <si>
    <r>
      <t xml:space="preserve">Curado </t>
    </r>
    <r>
      <rPr>
        <b/>
        <vertAlign val="superscript"/>
        <sz val="12"/>
        <rFont val="Arial"/>
        <family val="2"/>
      </rPr>
      <t>1/</t>
    </r>
  </si>
  <si>
    <r>
      <t xml:space="preserve">Fresco </t>
    </r>
    <r>
      <rPr>
        <b/>
        <vertAlign val="superscript"/>
        <sz val="12"/>
        <rFont val="Arial"/>
        <family val="2"/>
      </rPr>
      <t>2/</t>
    </r>
  </si>
  <si>
    <t>2.</t>
  </si>
  <si>
    <t>Consumo Humano Indirecto</t>
  </si>
  <si>
    <t>Anchoveta</t>
  </si>
  <si>
    <t>Descarte de Anchoveta</t>
  </si>
  <si>
    <t>Otras especies</t>
  </si>
  <si>
    <t xml:space="preserve"> -</t>
  </si>
  <si>
    <t>1/ Incluye salpreso, seco, seco salado, salazón.</t>
  </si>
  <si>
    <t>2/ Incluye acuicultura y desembarque marítimo y continental</t>
  </si>
  <si>
    <t>Fuente: Empresas Pesqueras y Direcciones Regionales de la Producción (DIREPRO)</t>
  </si>
  <si>
    <t>Elaboración: PRODUCE-OGEIEE-OEE.</t>
  </si>
  <si>
    <t>Fuente: Empresas Pesqueras y Direcciones Regionales de Producción (DIREPRO).</t>
  </si>
  <si>
    <t>CONSUMO HUMANO DIRECTO</t>
  </si>
  <si>
    <t>CONSUMO HUMANO INDIRECTO</t>
  </si>
  <si>
    <t>ENLATADO</t>
  </si>
  <si>
    <t>CONGELADO</t>
  </si>
  <si>
    <t>CURADO</t>
  </si>
  <si>
    <t>FRESCO</t>
  </si>
  <si>
    <t>ANCHOVETA</t>
  </si>
  <si>
    <t>OTRAS ESPECIES</t>
  </si>
  <si>
    <t>PERÚ: DESEMBARQUE DE RECURSOS HIDROBIOLÓGICOS MARÍTIMOS POR TIPO DE UTILIZACIÓN SEGÚN ESPECIE, 2021</t>
  </si>
  <si>
    <t>Especies</t>
  </si>
  <si>
    <t>Consumo Humano</t>
  </si>
  <si>
    <t>Indirecto (Harina)</t>
  </si>
  <si>
    <t>Fresco</t>
  </si>
  <si>
    <t>Curado</t>
  </si>
  <si>
    <t>Total  General ( I + II + III )</t>
  </si>
  <si>
    <t xml:space="preserve"> </t>
  </si>
  <si>
    <t>I.</t>
  </si>
  <si>
    <t>Pescados ( A+B+C+D )</t>
  </si>
  <si>
    <t>A.</t>
  </si>
  <si>
    <t>Pelágicos</t>
  </si>
  <si>
    <t>Atún</t>
  </si>
  <si>
    <t>Barrilete</t>
  </si>
  <si>
    <t>Bonito</t>
  </si>
  <si>
    <t>Caballa</t>
  </si>
  <si>
    <t>Jurel</t>
  </si>
  <si>
    <t>Perico</t>
  </si>
  <si>
    <t>Pez Volador</t>
  </si>
  <si>
    <t>-</t>
  </si>
  <si>
    <t>Sardina</t>
  </si>
  <si>
    <t>Sierra</t>
  </si>
  <si>
    <t>Tiburón</t>
  </si>
  <si>
    <t>B.</t>
  </si>
  <si>
    <t>Demersales</t>
  </si>
  <si>
    <t>Ayanque</t>
  </si>
  <si>
    <t>Cabrilla</t>
  </si>
  <si>
    <t>Coco</t>
  </si>
  <si>
    <t>Lenguado</t>
  </si>
  <si>
    <t>Merluza</t>
  </si>
  <si>
    <t>Ojo de Uva</t>
  </si>
  <si>
    <t>Peje Blanco</t>
  </si>
  <si>
    <t>Anguila</t>
  </si>
  <si>
    <t>Raya</t>
  </si>
  <si>
    <t>Tollo</t>
  </si>
  <si>
    <t>C.</t>
  </si>
  <si>
    <t>Costeros
(Pelágicos y Demersales)</t>
  </si>
  <si>
    <t>Cabinza</t>
  </si>
  <si>
    <t>Cojinova</t>
  </si>
  <si>
    <t>Lisa</t>
  </si>
  <si>
    <t>Lorna</t>
  </si>
  <si>
    <t>Machete</t>
  </si>
  <si>
    <t>Pejerrey</t>
  </si>
  <si>
    <t>Pintadilla</t>
  </si>
  <si>
    <t>D.</t>
  </si>
  <si>
    <t>Otros Pescados</t>
  </si>
  <si>
    <t>II.</t>
  </si>
  <si>
    <t>Mariscos (A+B)</t>
  </si>
  <si>
    <t>A.-Crustáceos</t>
  </si>
  <si>
    <t>Cangrejo</t>
  </si>
  <si>
    <t>Langostino</t>
  </si>
  <si>
    <t>Otros crustáceos</t>
  </si>
  <si>
    <t>B.-Moluscos</t>
  </si>
  <si>
    <t>Caracol</t>
  </si>
  <si>
    <t>Choro</t>
  </si>
  <si>
    <t>Concha de Abanico</t>
  </si>
  <si>
    <t>Abalon</t>
  </si>
  <si>
    <t>Almeja</t>
  </si>
  <si>
    <t>Calamar</t>
  </si>
  <si>
    <t>Pota</t>
  </si>
  <si>
    <t>Otros moluscos</t>
  </si>
  <si>
    <t>III.</t>
  </si>
  <si>
    <t>Otras Especies ( A+B+C+D)</t>
  </si>
  <si>
    <t>A.- Equinodermos (Erizo y Otros)</t>
  </si>
  <si>
    <t>B.- Quelonios y Cnidaria</t>
  </si>
  <si>
    <t>C.- Cetáceos Menores</t>
  </si>
  <si>
    <t>D.- Vegetales (algas)</t>
  </si>
  <si>
    <t>Nota: Incluye lo procedente de acuicultura y excluye la extración natural del ámbito continental.</t>
  </si>
  <si>
    <t xml:space="preserve">  Comprende curado artesanal e industrial</t>
  </si>
  <si>
    <t>Fuente: Empresas Pesqueras y Direcciones Regionales de la Producción (DIREPRO).</t>
  </si>
  <si>
    <t>Otros</t>
  </si>
  <si>
    <t>PERÚ: DESEMBARQUE DE RECURSOS HIDROBIOLÓGICOS MARÍTIMOS POR TIPO DE UTILIZACIÓN Y</t>
  </si>
  <si>
    <t>LUGAR DE PROCEDENCIA,  2021</t>
  </si>
  <si>
    <t>Lugar</t>
  </si>
  <si>
    <t>PESCA PERU</t>
  </si>
  <si>
    <t>Puerto Pizarro</t>
  </si>
  <si>
    <t>Caleta La Cruz</t>
  </si>
  <si>
    <t>Caleta Grau</t>
  </si>
  <si>
    <t>Zorritos</t>
  </si>
  <si>
    <t>Acapulco</t>
  </si>
  <si>
    <t>Punta Mero</t>
  </si>
  <si>
    <t>Cancas</t>
  </si>
  <si>
    <t>Máncora</t>
  </si>
  <si>
    <t>Los Organos</t>
  </si>
  <si>
    <t>El Ñuro</t>
  </si>
  <si>
    <t>Cabo Blanco</t>
  </si>
  <si>
    <t>Lobitos</t>
  </si>
  <si>
    <t>Talara</t>
  </si>
  <si>
    <t>Negritos</t>
  </si>
  <si>
    <t xml:space="preserve">Paita </t>
  </si>
  <si>
    <t>Bayóvar</t>
  </si>
  <si>
    <t>Parachique</t>
  </si>
  <si>
    <t>Puerto Rico</t>
  </si>
  <si>
    <t>San José</t>
  </si>
  <si>
    <t>Pimentel</t>
  </si>
  <si>
    <t>Santa Rosa</t>
  </si>
  <si>
    <t>Pacasmayo</t>
  </si>
  <si>
    <t>Chicama</t>
  </si>
  <si>
    <t>Salaverry</t>
  </si>
  <si>
    <t>Coishco</t>
  </si>
  <si>
    <t>Chimbote</t>
  </si>
  <si>
    <t>Samanco</t>
  </si>
  <si>
    <t>Casma</t>
  </si>
  <si>
    <t>Culebras</t>
  </si>
  <si>
    <t>Huarmey</t>
  </si>
  <si>
    <t>Supe - Puerto Chico</t>
  </si>
  <si>
    <t>Végueta</t>
  </si>
  <si>
    <t>Carquín - Huacho</t>
  </si>
  <si>
    <t>Chancay</t>
  </si>
  <si>
    <t>Ancón</t>
  </si>
  <si>
    <t>Callao</t>
  </si>
  <si>
    <t>Chorrillos</t>
  </si>
  <si>
    <t>Pucusana</t>
  </si>
  <si>
    <t>Tambo de Mora</t>
  </si>
  <si>
    <t>Pisco</t>
  </si>
  <si>
    <t>San Andrés</t>
  </si>
  <si>
    <t>San Nicolás - San Juan</t>
  </si>
  <si>
    <t>Lomas</t>
  </si>
  <si>
    <t>Chala</t>
  </si>
  <si>
    <t>Atico</t>
  </si>
  <si>
    <t>La Planchada</t>
  </si>
  <si>
    <t>Quilca</t>
  </si>
  <si>
    <t>Mollendo</t>
  </si>
  <si>
    <t>Matarani</t>
  </si>
  <si>
    <t>Ite - Meca - Vila Vila</t>
  </si>
  <si>
    <t>Otros Puertos</t>
  </si>
  <si>
    <t>Ilo</t>
  </si>
  <si>
    <t xml:space="preserve"> NOTA: No se incluye lo procedente del ambito continental.</t>
  </si>
  <si>
    <t xml:space="preserve">          Incluye curado artesanal, industrial.</t>
  </si>
  <si>
    <t xml:space="preserve">          Para enlatado se considera lugar de procesamiento.</t>
  </si>
  <si>
    <t>Fuente: Empresas pesqueras y Direcciones Regionales de la Producción (DIREPRO).</t>
  </si>
  <si>
    <t xml:space="preserve">        PERÚ: EXTRACCIÓN DE RECURSOS HIDROBIOLÓGICOS DE ORIGEN CONTINENTAL POR TIPO DE UTILIZACIÓN SEGÚN DEPARTAMENTO, 2021</t>
  </si>
  <si>
    <t>Departamento</t>
  </si>
  <si>
    <t>Salpreso</t>
  </si>
  <si>
    <t>Seco-Salado</t>
  </si>
  <si>
    <t>Otro</t>
  </si>
  <si>
    <t>Loreto</t>
  </si>
  <si>
    <t>Caballococha</t>
  </si>
  <si>
    <t>Contamana</t>
  </si>
  <si>
    <t>El Estrecho</t>
  </si>
  <si>
    <t>Iquitos</t>
  </si>
  <si>
    <t>Mazán</t>
  </si>
  <si>
    <t>Nauta</t>
  </si>
  <si>
    <t>Pevas</t>
  </si>
  <si>
    <t>Requena</t>
  </si>
  <si>
    <t>San Pablo</t>
  </si>
  <si>
    <t>Yurimaguas</t>
  </si>
  <si>
    <t>Ucayali</t>
  </si>
  <si>
    <t>Atalaya</t>
  </si>
  <si>
    <t>Coronel Portillo</t>
  </si>
  <si>
    <t>Pucallpa</t>
  </si>
  <si>
    <t>Yarinococha</t>
  </si>
  <si>
    <t>Amazonas</t>
  </si>
  <si>
    <t>Áncash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</si>
  <si>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</si>
  <si>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</si>
  <si>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</si>
  <si>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</si>
  <si>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</si>
  <si>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</si>
  <si>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</si>
  <si>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</si>
  <si>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</si>
  <si>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</si>
  <si>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</si>
  <si>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</si>
  <si>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</si>
  <si>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</si>
  <si>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</si>
  <si>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</si>
  <si>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</si>
  <si>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</si>
  <si>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</si>
  <si>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</si>
  <si>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Nota: (0)=Menos de una tonelada metrica.</t>
  </si>
  <si>
    <t xml:space="preserve">             Incluye lo procedente de la acuicultura.</t>
  </si>
  <si>
    <t>Fuente: Empresas acuícolas y Direcciones Regionales de la Producción (DIREPRO).</t>
  </si>
  <si>
    <t xml:space="preserve">PERÚ: EXTRACCIÓN DE RECURSOS HIDROBIOLÓGICOS DE ORIGEN CONTINENTAL POR </t>
  </si>
  <si>
    <t>TIPO DE UTILIZACIÓN SEGÚN ESPECIE, 2021</t>
  </si>
  <si>
    <t>Especie</t>
  </si>
  <si>
    <t>Seco Salado</t>
  </si>
  <si>
    <t>Especies Amazónicas</t>
  </si>
  <si>
    <t>Acarahuazú</t>
  </si>
  <si>
    <t>Arahuana</t>
  </si>
  <si>
    <t>Boquichico</t>
  </si>
  <si>
    <t>Carachama</t>
  </si>
  <si>
    <t>Chiu Chiu</t>
  </si>
  <si>
    <t>Corvina</t>
  </si>
  <si>
    <t>Doncella</t>
  </si>
  <si>
    <t>Dorado</t>
  </si>
  <si>
    <t>Fasaco</t>
  </si>
  <si>
    <t>Gamitana</t>
  </si>
  <si>
    <t>Llambina</t>
  </si>
  <si>
    <t>Maparate</t>
  </si>
  <si>
    <t>Motta</t>
  </si>
  <si>
    <t>Paco</t>
  </si>
  <si>
    <t>Paiche</t>
  </si>
  <si>
    <t>Palometa</t>
  </si>
  <si>
    <t>Ractacara</t>
  </si>
  <si>
    <t>Sábalo</t>
  </si>
  <si>
    <t>Yahuarachi</t>
  </si>
  <si>
    <t>Yulilla</t>
  </si>
  <si>
    <t>Zúngaro</t>
  </si>
  <si>
    <t>Especies de Sierra</t>
  </si>
  <si>
    <t>Camarón de Rio</t>
  </si>
  <si>
    <t>Carachi</t>
  </si>
  <si>
    <t>Ispi</t>
  </si>
  <si>
    <t>Trucha</t>
  </si>
  <si>
    <t>Especies de Acuicultura</t>
  </si>
  <si>
    <t>Camarón de Malasia</t>
  </si>
  <si>
    <t>Carpa</t>
  </si>
  <si>
    <t>Pacotana</t>
  </si>
  <si>
    <t>Tilapia</t>
  </si>
  <si>
    <t>Acuicultura</t>
  </si>
  <si>
    <t>Amazonía</t>
  </si>
  <si>
    <r>
      <t xml:space="preserve">PERÚ: EXTRACCIÓN </t>
    </r>
    <r>
      <rPr>
        <b/>
        <sz val="13"/>
        <color theme="1"/>
        <rFont val="Arial"/>
        <family val="2"/>
      </rPr>
      <t>DE LA ESPECIE TRUCHA POR TIPO DE UTILIZACIÓN SEGÚN DEPARTAMENTO,  2021</t>
    </r>
  </si>
  <si>
    <t>Tipo de  Utilización / Departamento</t>
  </si>
  <si>
    <t>Ancash</t>
  </si>
  <si>
    <t xml:space="preserve">Puno </t>
  </si>
  <si>
    <t xml:space="preserve">Nota:    Incluye información de la cosecha proveniente de la acuicultura continental y extracción natural. </t>
  </si>
  <si>
    <t>PERÚ: DESEMBARQUE DE ANCHOVETA PARA HARINA Y ACEITE POR MES, SEGÚN PUERTO,  2021</t>
  </si>
  <si>
    <t>Puerto</t>
  </si>
  <si>
    <t xml:space="preserve">Ene   </t>
  </si>
  <si>
    <t xml:space="preserve">Feb    </t>
  </si>
  <si>
    <t>Paita</t>
  </si>
  <si>
    <t>Supe</t>
  </si>
  <si>
    <t>Huacho</t>
  </si>
  <si>
    <t>Carquin</t>
  </si>
  <si>
    <t>Nota: Veda reproductiva en la zona norte y centro en los periodos de febrero a abril y de setiembre a octubre.</t>
  </si>
  <si>
    <t>Fuente : Empresas pesqueras.</t>
  </si>
  <si>
    <t>PERÚ: DESEMBARQUE DE OTRAS ESPECIES PARA HARINA Y ACEITE POR MES, SEGÚN PUERTO, 2021</t>
  </si>
  <si>
    <t xml:space="preserve">Feb   </t>
  </si>
  <si>
    <t xml:space="preserve">Mar   </t>
  </si>
  <si>
    <t xml:space="preserve">Abr   </t>
  </si>
  <si>
    <t xml:space="preserve">May   </t>
  </si>
  <si>
    <t xml:space="preserve">Jun   </t>
  </si>
  <si>
    <t xml:space="preserve">Jul   </t>
  </si>
  <si>
    <t xml:space="preserve">Ago   </t>
  </si>
  <si>
    <t xml:space="preserve">Set    </t>
  </si>
  <si>
    <t xml:space="preserve">Oct    </t>
  </si>
  <si>
    <t xml:space="preserve">Nov   </t>
  </si>
  <si>
    <t xml:space="preserve">Dic    </t>
  </si>
  <si>
    <t>Nota: Descartes de otras especies</t>
  </si>
  <si>
    <t>Fuente: Empresas pesqueras.</t>
  </si>
  <si>
    <t>Sep</t>
  </si>
  <si>
    <t>PERÚ: DESEMBARQUE DE RECURSOS HIDROBIOLÓGICOS PARA CURADO INDUSTRIAL POR MES, SEGÚN ESPECIE, 2021</t>
  </si>
  <si>
    <t>ESPECIE</t>
  </si>
  <si>
    <t>Samasa</t>
  </si>
  <si>
    <t>Algas</t>
  </si>
  <si>
    <t>Fuente: Empresas Pesqueras.</t>
  </si>
  <si>
    <t>PERÚ: DESEMBARQUE DE ANCHOVETA PARA CURADO POR MES SEGÚN PUERTO, 2021</t>
  </si>
  <si>
    <t>La Puntilla</t>
  </si>
  <si>
    <t>Otros puertos</t>
  </si>
  <si>
    <t>PERÚ: DESEMBARQUE DE TIBURON PARA CURADO POR MES SEGÚN PUERTO, 2020</t>
  </si>
  <si>
    <t>PERÚ: DESEMBARQUE DE SAMASA PARA CURADO POR MES SEGÚN PUERTO, 2018</t>
  </si>
  <si>
    <t>PERÚ: DESEMBARQUE DE ALGAS PARA CURADO POR MES SEGÚN PUERTO, 2021</t>
  </si>
  <si>
    <t>La Yerba</t>
  </si>
  <si>
    <t>Atenas</t>
  </si>
  <si>
    <t>Laguna grande</t>
  </si>
  <si>
    <t>Punta Caballa</t>
  </si>
  <si>
    <t>San Nicolás</t>
  </si>
  <si>
    <t>Yauca</t>
  </si>
  <si>
    <t>San Juan de Marcona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</si>
</sst>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#,##0.0"/>
    <numFmt numFmtId="165" formatCode="#,##0.000"/>
    <numFmt numFmtId="166" formatCode="_(* #,##0.00_);_(* \(#,##0.00\);_(* &quot;-&quot;??_);_(@_)"/>
    <numFmt numFmtId="167" formatCode="0.0%"/>
    <numFmt numFmtId="168" formatCode="#,##0.0000000000000"/>
    <numFmt numFmtId="169" formatCode="#,##0.0000"/>
    <numFmt numFmtId="170" formatCode="0.0"/>
    <numFmt numFmtId="171" formatCode="#,##0.00000"/>
    <numFmt numFmtId="172" formatCode="_-* #,##0\ _€_-;\-* #,##0\ _€_-;_-* &quot;-&quot;??\ _€_-;_-@_-"/>
    <numFmt numFmtId="173" formatCode="_-* #,##0_-;\-* #,##0_-;_-* &quot;-&quot;??_-;_-@_-"/>
    <numFmt numFmtId="174" formatCode="[$-280A]General"/>
    <numFmt numFmtId="175" formatCode="_-* #,##0.0_-;\-* #,##0.0_-;_-* &quot;-&quot;??_-;_-@_-"/>
  </numFmts>
  <fonts count="90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3"/>
      <color theme="1"/>
      <name val="Arial"/>
      <family val="2"/>
    </font>
    <font>
      <b/>
      <sz val="12"/>
      <color rgb="FFA5A5A5"/>
      <name val="Arial"/>
      <family val="2"/>
    </font>
    <font>
      <b/>
      <sz val="10"/>
      <color rgb="FFA5A5A5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1"/>
      <color rgb="FFA5A5A5"/>
      <name val="Arial"/>
      <family val="2"/>
    </font>
    <font>
      <b/>
      <sz val="12"/>
      <color rgb="FFFF000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rgb="FFA5A5A5"/>
      <name val="Arial"/>
      <family val="2"/>
    </font>
    <font>
      <sz val="11"/>
      <color rgb="FFA5A5A5"/>
      <name val="Arial"/>
      <family val="2"/>
    </font>
    <font>
      <sz val="11"/>
      <color rgb="FF993300"/>
      <name val="Arial"/>
      <family val="2"/>
    </font>
    <font>
      <sz val="20"/>
      <color rgb="FFFF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sz val="15"/>
      <color theme="1"/>
      <name val="Arial"/>
      <family val="2"/>
    </font>
    <font>
      <sz val="20"/>
      <color theme="1"/>
      <name val="Arial"/>
      <family val="2"/>
    </font>
    <font>
      <sz val="10"/>
      <color theme="1"/>
      <name val="Arial"/>
      <family val="2"/>
    </font>
    <font>
      <sz val="10"/>
      <color rgb="FFA5A5A5"/>
      <name val="Arial"/>
      <family val="2"/>
    </font>
    <font>
      <sz val="9"/>
      <color theme="1"/>
      <name val="Arial"/>
      <family val="2"/>
    </font>
    <font>
      <sz val="9"/>
      <color rgb="FFA5A5A5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sz val="10"/>
      <color rgb="FF993300"/>
      <name val="Arial"/>
      <family val="2"/>
    </font>
    <font>
      <sz val="10"/>
      <color rgb="FF993300"/>
      <name val="Calibri"/>
      <family val="2"/>
    </font>
    <font>
      <sz val="12"/>
      <color rgb="FF993300"/>
      <name val="Arial"/>
      <family val="2"/>
    </font>
    <font>
      <sz val="10"/>
      <color rgb="FFA5A5A5"/>
      <name val="Calibri"/>
      <family val="2"/>
    </font>
    <font>
      <sz val="10"/>
      <color theme="1"/>
      <name val="Calibri"/>
      <family val="2"/>
    </font>
    <font>
      <b/>
      <sz val="11"/>
      <color rgb="FFFF0000"/>
      <name val="Arial"/>
      <family val="2"/>
    </font>
    <font>
      <sz val="11"/>
      <color rgb="FFFF0000"/>
      <name val="Calibri"/>
      <family val="2"/>
    </font>
    <font>
      <sz val="11"/>
      <color rgb="FF000000"/>
      <name val="Arial"/>
      <family val="2"/>
    </font>
    <font>
      <sz val="11"/>
      <color rgb="FFFFFFFF"/>
      <name val="Arial"/>
      <family val="2"/>
    </font>
    <font>
      <sz val="11"/>
      <color theme="0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1"/>
      <color theme="0"/>
      <name val="Arial"/>
      <family val="2"/>
    </font>
    <font>
      <sz val="12"/>
      <color rgb="FF000000"/>
      <name val="Arial"/>
      <family val="2"/>
    </font>
    <font>
      <sz val="9"/>
      <color rgb="FFFF0000"/>
      <name val="Arial"/>
      <family val="2"/>
    </font>
    <font>
      <sz val="9"/>
      <color theme="0"/>
      <name val="Arial"/>
      <family val="2"/>
    </font>
    <font>
      <sz val="9"/>
      <color rgb="FFFFFFFF"/>
      <name val="Arial"/>
      <family val="2"/>
    </font>
    <font>
      <b/>
      <sz val="11"/>
      <color theme="1"/>
      <name val="Calibri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10"/>
      <color theme="0"/>
      <name val="Calibri"/>
      <family val="2"/>
    </font>
    <font>
      <sz val="12"/>
      <color theme="0"/>
      <name val="Arial"/>
      <family val="2"/>
    </font>
    <font>
      <b/>
      <sz val="12"/>
      <color rgb="FFFFFFFF"/>
      <name val="Arial"/>
      <family val="2"/>
    </font>
    <font>
      <b/>
      <sz val="12"/>
      <color theme="0"/>
      <name val="Arial"/>
      <family val="2"/>
    </font>
    <font>
      <b/>
      <sz val="10"/>
      <color rgb="FFFFFFFF"/>
      <name val="Arial"/>
      <family val="2"/>
    </font>
    <font>
      <b/>
      <sz val="11"/>
      <color rgb="FFFFFFFF"/>
      <name val="Arial"/>
      <family val="2"/>
    </font>
    <font>
      <b/>
      <sz val="11"/>
      <color theme="0"/>
      <name val="Calibri"/>
      <family val="2"/>
    </font>
    <font>
      <b/>
      <sz val="12"/>
      <color rgb="FF9933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vertAlign val="superscript"/>
      <sz val="12"/>
      <name val="Arial"/>
      <family val="2"/>
    </font>
    <font>
      <sz val="11"/>
      <color theme="3"/>
      <name val="Arial"/>
      <family val="2"/>
    </font>
    <font>
      <b/>
      <sz val="10"/>
      <color theme="0" tint="-0.1499984740745262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A5A5A5"/>
      <name val="Arial"/>
      <family val="2"/>
    </font>
    <font>
      <b/>
      <sz val="9"/>
      <color rgb="FFA5A5A5"/>
      <name val="Calibri"/>
      <family val="2"/>
    </font>
    <font>
      <sz val="10"/>
      <color rgb="FF000000"/>
      <name val="Arial"/>
      <family val="2"/>
    </font>
    <font>
      <sz val="12"/>
      <color rgb="FFD9D9D9"/>
      <name val="Arial"/>
      <family val="2"/>
    </font>
    <font>
      <sz val="10"/>
      <color rgb="FFD9D9D9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2"/>
      <color theme="0"/>
      <name val="Calibri"/>
      <family val="2"/>
    </font>
    <font>
      <sz val="11"/>
      <color theme="1"/>
      <name val="Book Antiqua"/>
      <family val="1"/>
    </font>
    <font>
      <b/>
      <sz val="13"/>
      <color theme="3"/>
      <name val="Arial"/>
      <family val="2"/>
    </font>
    <font>
      <sz val="10"/>
      <color theme="3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theme="0"/>
        <bgColor theme="0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rgb="FFFBD4B4"/>
      </patternFill>
    </fill>
  </fills>
  <borders count="31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theme="1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37">
    <xf numFmtId="0" fontId="0" fillId="0" borderId="0"/>
    <xf numFmtId="43" fontId="59" fillId="0" borderId="0" applyFont="0" applyFill="0" applyBorder="0" applyAlignment="0" applyProtection="0"/>
    <xf numFmtId="0" fontId="67" fillId="0" borderId="13"/>
    <xf numFmtId="0" fontId="84" fillId="0" borderId="13"/>
    <xf numFmtId="43" fontId="58" fillId="0" borderId="13" applyFont="0" applyFill="0" applyBorder="0" applyAlignment="0" applyProtection="0"/>
    <xf numFmtId="0" fontId="58" fillId="0" borderId="13"/>
    <xf numFmtId="0" fontId="2" fillId="0" borderId="13"/>
    <xf numFmtId="0" fontId="9" fillId="0" borderId="13"/>
    <xf numFmtId="43" fontId="2" fillId="0" borderId="13" applyFont="0" applyFill="0" applyBorder="0" applyAlignment="0" applyProtection="0"/>
    <xf numFmtId="174" fontId="85" fillId="0" borderId="13" applyBorder="0" applyProtection="0"/>
    <xf numFmtId="0" fontId="84" fillId="0" borderId="13"/>
    <xf numFmtId="0" fontId="84" fillId="0" borderId="13"/>
    <xf numFmtId="0" fontId="84" fillId="0" borderId="13"/>
    <xf numFmtId="0" fontId="84" fillId="0" borderId="13"/>
    <xf numFmtId="0" fontId="84" fillId="0" borderId="13"/>
    <xf numFmtId="0" fontId="84" fillId="0" borderId="13"/>
    <xf numFmtId="0" fontId="84" fillId="0" borderId="13"/>
    <xf numFmtId="0" fontId="84" fillId="0" borderId="13"/>
    <xf numFmtId="0" fontId="84" fillId="0" borderId="13"/>
    <xf numFmtId="0" fontId="84" fillId="0" borderId="13"/>
    <xf numFmtId="0" fontId="84" fillId="0" borderId="13"/>
    <xf numFmtId="0" fontId="84" fillId="0" borderId="13"/>
    <xf numFmtId="0" fontId="84" fillId="0" borderId="13"/>
    <xf numFmtId="0" fontId="84" fillId="0" borderId="13"/>
    <xf numFmtId="0" fontId="84" fillId="0" borderId="13"/>
    <xf numFmtId="0" fontId="84" fillId="0" borderId="13"/>
    <xf numFmtId="0" fontId="84" fillId="0" borderId="13"/>
    <xf numFmtId="0" fontId="84" fillId="0" borderId="13"/>
    <xf numFmtId="0" fontId="84" fillId="0" borderId="13"/>
    <xf numFmtId="0" fontId="84" fillId="0" borderId="13"/>
    <xf numFmtId="0" fontId="84" fillId="0" borderId="13"/>
    <xf numFmtId="0" fontId="84" fillId="0" borderId="13"/>
    <xf numFmtId="0" fontId="84" fillId="0" borderId="13"/>
    <xf numFmtId="0" fontId="84" fillId="0" borderId="13"/>
    <xf numFmtId="0" fontId="84" fillId="0" borderId="13"/>
    <xf numFmtId="0" fontId="84" fillId="0" borderId="13"/>
    <xf numFmtId="0" fontId="84" fillId="0" borderId="13"/>
  </cellStyleXfs>
  <cellXfs count="579">
    <xf numFmtId="0" fontId="0" fillId="0" borderId="0" xfId="0"/>
    <xf numFmtId="3" fontId="3" fillId="0" borderId="0" xfId="0" applyNumberFormat="1" applyFont="1"/>
    <xf numFmtId="3" fontId="5" fillId="0" borderId="0" xfId="0" applyNumberFormat="1" applyFont="1"/>
    <xf numFmtId="3" fontId="6" fillId="0" borderId="0" xfId="0" applyNumberFormat="1" applyFont="1"/>
    <xf numFmtId="3" fontId="3" fillId="0" borderId="0" xfId="0" applyNumberFormat="1" applyFont="1" applyAlignment="1">
      <alignment horizontal="right"/>
    </xf>
    <xf numFmtId="3" fontId="7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10" fillId="0" borderId="0" xfId="0" applyNumberFormat="1" applyFont="1" applyAlignment="1">
      <alignment vertical="center"/>
    </xf>
    <xf numFmtId="3" fontId="7" fillId="0" borderId="0" xfId="0" applyNumberFormat="1" applyFont="1"/>
    <xf numFmtId="3" fontId="8" fillId="0" borderId="0" xfId="0" applyNumberFormat="1" applyFont="1"/>
    <xf numFmtId="3" fontId="10" fillId="0" borderId="0" xfId="0" applyNumberFormat="1" applyFont="1"/>
    <xf numFmtId="3" fontId="11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3" fontId="12" fillId="0" borderId="0" xfId="0" applyNumberFormat="1" applyFont="1"/>
    <xf numFmtId="3" fontId="13" fillId="0" borderId="0" xfId="0" applyNumberFormat="1" applyFont="1"/>
    <xf numFmtId="3" fontId="12" fillId="0" borderId="4" xfId="0" applyNumberFormat="1" applyFont="1" applyBorder="1"/>
    <xf numFmtId="3" fontId="14" fillId="0" borderId="0" xfId="0" applyNumberFormat="1" applyFont="1"/>
    <xf numFmtId="3" fontId="15" fillId="0" borderId="0" xfId="0" applyNumberFormat="1" applyFont="1"/>
    <xf numFmtId="3" fontId="12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3" fontId="14" fillId="0" borderId="0" xfId="0" applyNumberFormat="1" applyFont="1" applyAlignment="1">
      <alignment vertical="center"/>
    </xf>
    <xf numFmtId="3" fontId="15" fillId="0" borderId="0" xfId="0" applyNumberFormat="1" applyFont="1" applyAlignment="1">
      <alignment vertical="center"/>
    </xf>
    <xf numFmtId="4" fontId="15" fillId="0" borderId="0" xfId="0" applyNumberFormat="1" applyFont="1"/>
    <xf numFmtId="3" fontId="18" fillId="0" borderId="0" xfId="0" applyNumberFormat="1" applyFont="1"/>
    <xf numFmtId="3" fontId="19" fillId="0" borderId="0" xfId="0" applyNumberFormat="1" applyFont="1"/>
    <xf numFmtId="3" fontId="19" fillId="0" borderId="0" xfId="0" applyNumberFormat="1" applyFont="1" applyAlignment="1">
      <alignment vertical="center"/>
    </xf>
    <xf numFmtId="3" fontId="12" fillId="0" borderId="0" xfId="0" applyNumberFormat="1" applyFont="1" applyAlignment="1">
      <alignment horizontal="right"/>
    </xf>
    <xf numFmtId="3" fontId="22" fillId="0" borderId="0" xfId="0" applyNumberFormat="1" applyFont="1"/>
    <xf numFmtId="4" fontId="13" fillId="0" borderId="0" xfId="0" applyNumberFormat="1" applyFont="1"/>
    <xf numFmtId="3" fontId="23" fillId="0" borderId="0" xfId="0" applyNumberFormat="1" applyFont="1"/>
    <xf numFmtId="3" fontId="24" fillId="0" borderId="0" xfId="0" applyNumberFormat="1" applyFont="1"/>
    <xf numFmtId="3" fontId="24" fillId="0" borderId="0" xfId="0" applyNumberFormat="1" applyFont="1" applyAlignment="1">
      <alignment horizontal="right"/>
    </xf>
    <xf numFmtId="3" fontId="25" fillId="0" borderId="0" xfId="0" applyNumberFormat="1" applyFont="1"/>
    <xf numFmtId="3" fontId="26" fillId="0" borderId="0" xfId="0" applyNumberFormat="1" applyFont="1"/>
    <xf numFmtId="3" fontId="26" fillId="0" borderId="0" xfId="0" applyNumberFormat="1" applyFont="1" applyAlignment="1">
      <alignment horizontal="right"/>
    </xf>
    <xf numFmtId="3" fontId="27" fillId="0" borderId="0" xfId="0" applyNumberFormat="1" applyFont="1"/>
    <xf numFmtId="3" fontId="22" fillId="0" borderId="0" xfId="0" applyNumberFormat="1" applyFont="1" applyAlignment="1">
      <alignment horizontal="right"/>
    </xf>
    <xf numFmtId="4" fontId="26" fillId="0" borderId="0" xfId="0" applyNumberFormat="1" applyFont="1"/>
    <xf numFmtId="4" fontId="14" fillId="0" borderId="0" xfId="0" applyNumberFormat="1" applyFont="1"/>
    <xf numFmtId="3" fontId="28" fillId="0" borderId="0" xfId="0" applyNumberFormat="1" applyFont="1"/>
    <xf numFmtId="0" fontId="29" fillId="0" borderId="0" xfId="0" applyFont="1" applyAlignment="1">
      <alignment vertical="center"/>
    </xf>
    <xf numFmtId="4" fontId="30" fillId="0" borderId="0" xfId="0" applyNumberFormat="1" applyFont="1"/>
    <xf numFmtId="3" fontId="30" fillId="0" borderId="0" xfId="0" applyNumberFormat="1" applyFont="1"/>
    <xf numFmtId="3" fontId="31" fillId="0" borderId="0" xfId="0" applyNumberFormat="1" applyFont="1"/>
    <xf numFmtId="3" fontId="29" fillId="0" borderId="0" xfId="0" applyNumberFormat="1" applyFont="1"/>
    <xf numFmtId="0" fontId="32" fillId="0" borderId="0" xfId="0" applyFont="1" applyAlignment="1">
      <alignment vertical="center"/>
    </xf>
    <xf numFmtId="3" fontId="23" fillId="0" borderId="0" xfId="0" applyNumberFormat="1" applyFont="1" applyAlignment="1">
      <alignment horizontal="right"/>
    </xf>
    <xf numFmtId="4" fontId="23" fillId="0" borderId="0" xfId="0" applyNumberFormat="1" applyFont="1"/>
    <xf numFmtId="165" fontId="15" fillId="0" borderId="0" xfId="0" applyNumberFormat="1" applyFont="1"/>
    <xf numFmtId="4" fontId="12" fillId="0" borderId="0" xfId="0" applyNumberFormat="1" applyFont="1"/>
    <xf numFmtId="3" fontId="33" fillId="0" borderId="0" xfId="0" applyNumberFormat="1" applyFont="1"/>
    <xf numFmtId="0" fontId="18" fillId="0" borderId="0" xfId="0" applyFont="1"/>
    <xf numFmtId="3" fontId="7" fillId="0" borderId="0" xfId="0" applyNumberFormat="1" applyFont="1" applyAlignment="1">
      <alignment horizontal="right"/>
    </xf>
    <xf numFmtId="4" fontId="7" fillId="2" borderId="6" xfId="0" applyNumberFormat="1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4" fontId="7" fillId="2" borderId="11" xfId="0" applyNumberFormat="1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/>
    </xf>
    <xf numFmtId="4" fontId="18" fillId="0" borderId="0" xfId="0" applyNumberFormat="1" applyFont="1"/>
    <xf numFmtId="4" fontId="7" fillId="0" borderId="0" xfId="0" applyNumberFormat="1" applyFont="1"/>
    <xf numFmtId="3" fontId="33" fillId="0" borderId="0" xfId="0" applyNumberFormat="1" applyFont="1" applyAlignment="1">
      <alignment vertical="center"/>
    </xf>
    <xf numFmtId="3" fontId="7" fillId="0" borderId="4" xfId="0" applyNumberFormat="1" applyFont="1" applyBorder="1"/>
    <xf numFmtId="3" fontId="7" fillId="2" borderId="5" xfId="0" applyNumberFormat="1" applyFont="1" applyFill="1" applyBorder="1" applyAlignment="1">
      <alignment vertical="center"/>
    </xf>
    <xf numFmtId="3" fontId="7" fillId="0" borderId="0" xfId="0" applyNumberFormat="1" applyFont="1" applyAlignment="1">
      <alignment horizontal="right" vertical="center"/>
    </xf>
    <xf numFmtId="4" fontId="33" fillId="0" borderId="0" xfId="0" applyNumberFormat="1" applyFont="1" applyAlignment="1">
      <alignment vertical="center"/>
    </xf>
    <xf numFmtId="4" fontId="12" fillId="0" borderId="0" xfId="0" applyNumberFormat="1" applyFont="1" applyAlignment="1">
      <alignment horizontal="right"/>
    </xf>
    <xf numFmtId="3" fontId="7" fillId="4" borderId="5" xfId="0" applyNumberFormat="1" applyFont="1" applyFill="1" applyBorder="1" applyAlignment="1">
      <alignment vertical="center"/>
    </xf>
    <xf numFmtId="3" fontId="18" fillId="0" borderId="0" xfId="0" applyNumberFormat="1" applyFont="1" applyAlignment="1">
      <alignment vertical="center"/>
    </xf>
    <xf numFmtId="3" fontId="12" fillId="0" borderId="4" xfId="0" applyNumberFormat="1" applyFont="1" applyBorder="1" applyAlignment="1">
      <alignment horizontal="right"/>
    </xf>
    <xf numFmtId="166" fontId="12" fillId="0" borderId="0" xfId="0" applyNumberFormat="1" applyFont="1"/>
    <xf numFmtId="4" fontId="37" fillId="0" borderId="0" xfId="0" applyNumberFormat="1" applyFont="1"/>
    <xf numFmtId="3" fontId="37" fillId="0" borderId="0" xfId="0" applyNumberFormat="1" applyFont="1"/>
    <xf numFmtId="3" fontId="38" fillId="0" borderId="0" xfId="0" applyNumberFormat="1" applyFont="1"/>
    <xf numFmtId="3" fontId="11" fillId="0" borderId="0" xfId="0" applyNumberFormat="1" applyFont="1" applyAlignment="1">
      <alignment horizontal="center"/>
    </xf>
    <xf numFmtId="3" fontId="41" fillId="0" borderId="0" xfId="0" applyNumberFormat="1" applyFont="1"/>
    <xf numFmtId="3" fontId="33" fillId="0" borderId="0" xfId="0" applyNumberFormat="1" applyFont="1" applyAlignment="1">
      <alignment horizontal="center" vertical="center"/>
    </xf>
    <xf numFmtId="3" fontId="44" fillId="0" borderId="0" xfId="0" applyNumberFormat="1" applyFont="1"/>
    <xf numFmtId="3" fontId="46" fillId="0" borderId="0" xfId="0" applyNumberFormat="1" applyFont="1"/>
    <xf numFmtId="0" fontId="27" fillId="0" borderId="0" xfId="0" applyFont="1"/>
    <xf numFmtId="4" fontId="22" fillId="0" borderId="0" xfId="0" applyNumberFormat="1" applyFont="1"/>
    <xf numFmtId="4" fontId="3" fillId="0" borderId="0" xfId="0" applyNumberFormat="1" applyFont="1"/>
    <xf numFmtId="4" fontId="4" fillId="0" borderId="0" xfId="0" applyNumberFormat="1" applyFont="1"/>
    <xf numFmtId="3" fontId="4" fillId="0" borderId="0" xfId="0" applyNumberFormat="1" applyFont="1"/>
    <xf numFmtId="4" fontId="7" fillId="0" borderId="0" xfId="0" applyNumberFormat="1" applyFont="1" applyAlignment="1">
      <alignment vertical="center"/>
    </xf>
    <xf numFmtId="4" fontId="8" fillId="2" borderId="11" xfId="0" applyNumberFormat="1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/>
    </xf>
    <xf numFmtId="4" fontId="8" fillId="0" borderId="0" xfId="0" applyNumberFormat="1" applyFont="1"/>
    <xf numFmtId="4" fontId="8" fillId="0" borderId="4" xfId="0" applyNumberFormat="1" applyFont="1" applyBorder="1"/>
    <xf numFmtId="0" fontId="10" fillId="0" borderId="0" xfId="0" applyFont="1"/>
    <xf numFmtId="0" fontId="7" fillId="0" borderId="0" xfId="0" applyFont="1"/>
    <xf numFmtId="4" fontId="13" fillId="0" borderId="4" xfId="0" applyNumberFormat="1" applyFont="1" applyBorder="1"/>
    <xf numFmtId="0" fontId="12" fillId="0" borderId="0" xfId="0" applyFont="1"/>
    <xf numFmtId="39" fontId="38" fillId="0" borderId="4" xfId="0" applyNumberFormat="1" applyFont="1" applyBorder="1" applyAlignment="1">
      <alignment horizontal="left" vertical="center"/>
    </xf>
    <xf numFmtId="0" fontId="22" fillId="0" borderId="0" xfId="0" applyFont="1"/>
    <xf numFmtId="0" fontId="44" fillId="0" borderId="0" xfId="0" applyFont="1"/>
    <xf numFmtId="4" fontId="24" fillId="0" borderId="0" xfId="0" applyNumberFormat="1" applyFont="1"/>
    <xf numFmtId="0" fontId="41" fillId="0" borderId="0" xfId="0" applyFont="1"/>
    <xf numFmtId="4" fontId="39" fillId="0" borderId="0" xfId="0" applyNumberFormat="1" applyFont="1"/>
    <xf numFmtId="4" fontId="40" fillId="0" borderId="0" xfId="0" applyNumberFormat="1" applyFont="1"/>
    <xf numFmtId="0" fontId="40" fillId="0" borderId="0" xfId="0" applyFont="1"/>
    <xf numFmtId="164" fontId="12" fillId="0" borderId="0" xfId="0" applyNumberFormat="1" applyFont="1"/>
    <xf numFmtId="0" fontId="39" fillId="0" borderId="0" xfId="0" applyFont="1"/>
    <xf numFmtId="4" fontId="12" fillId="0" borderId="4" xfId="0" applyNumberFormat="1" applyFont="1" applyBorder="1"/>
    <xf numFmtId="168" fontId="12" fillId="0" borderId="0" xfId="0" applyNumberFormat="1" applyFont="1"/>
    <xf numFmtId="0" fontId="22" fillId="0" borderId="0" xfId="0" applyFont="1" applyAlignment="1">
      <alignment horizontal="left"/>
    </xf>
    <xf numFmtId="4" fontId="27" fillId="0" borderId="0" xfId="0" applyNumberFormat="1" applyFont="1"/>
    <xf numFmtId="4" fontId="18" fillId="0" borderId="0" xfId="0" applyNumberFormat="1" applyFont="1" applyAlignment="1">
      <alignment horizontal="right"/>
    </xf>
    <xf numFmtId="4" fontId="37" fillId="0" borderId="0" xfId="0" applyNumberFormat="1" applyFont="1" applyAlignment="1">
      <alignment horizontal="right"/>
    </xf>
    <xf numFmtId="164" fontId="22" fillId="0" borderId="0" xfId="0" applyNumberFormat="1" applyFont="1"/>
    <xf numFmtId="164" fontId="3" fillId="0" borderId="0" xfId="0" applyNumberFormat="1" applyFont="1"/>
    <xf numFmtId="164" fontId="8" fillId="2" borderId="11" xfId="0" applyNumberFormat="1" applyFont="1" applyFill="1" applyBorder="1" applyAlignment="1">
      <alignment horizontal="center" vertical="center"/>
    </xf>
    <xf numFmtId="164" fontId="8" fillId="0" borderId="0" xfId="0" applyNumberFormat="1" applyFont="1"/>
    <xf numFmtId="4" fontId="22" fillId="0" borderId="0" xfId="0" applyNumberFormat="1" applyFont="1" applyAlignment="1">
      <alignment horizontal="right"/>
    </xf>
    <xf numFmtId="164" fontId="24" fillId="0" borderId="0" xfId="0" applyNumberFormat="1" applyFont="1"/>
    <xf numFmtId="164" fontId="27" fillId="0" borderId="0" xfId="0" applyNumberFormat="1" applyFont="1"/>
    <xf numFmtId="0" fontId="3" fillId="0" borderId="0" xfId="0" applyFont="1"/>
    <xf numFmtId="169" fontId="3" fillId="0" borderId="0" xfId="0" applyNumberFormat="1" applyFont="1"/>
    <xf numFmtId="0" fontId="7" fillId="0" borderId="0" xfId="0" applyFont="1" applyAlignment="1">
      <alignment vertical="center"/>
    </xf>
    <xf numFmtId="0" fontId="8" fillId="0" borderId="0" xfId="0" applyFont="1"/>
    <xf numFmtId="0" fontId="13" fillId="0" borderId="0" xfId="0" applyFont="1"/>
    <xf numFmtId="0" fontId="13" fillId="0" borderId="4" xfId="0" applyFont="1" applyBorder="1"/>
    <xf numFmtId="170" fontId="12" fillId="0" borderId="0" xfId="0" applyNumberFormat="1" applyFont="1"/>
    <xf numFmtId="0" fontId="24" fillId="0" borderId="0" xfId="0" applyFont="1"/>
    <xf numFmtId="0" fontId="48" fillId="0" borderId="0" xfId="0" applyFont="1"/>
    <xf numFmtId="0" fontId="45" fillId="0" borderId="0" xfId="0" applyFont="1"/>
    <xf numFmtId="3" fontId="45" fillId="0" borderId="0" xfId="0" applyNumberFormat="1" applyFont="1"/>
    <xf numFmtId="0" fontId="49" fillId="0" borderId="0" xfId="0" applyFont="1"/>
    <xf numFmtId="4" fontId="45" fillId="0" borderId="0" xfId="0" applyNumberFormat="1" applyFont="1"/>
    <xf numFmtId="0" fontId="50" fillId="0" borderId="0" xfId="0" applyFont="1" applyAlignment="1">
      <alignment vertical="center"/>
    </xf>
    <xf numFmtId="0" fontId="44" fillId="0" borderId="0" xfId="0" applyFont="1" applyAlignment="1">
      <alignment horizontal="right"/>
    </xf>
    <xf numFmtId="4" fontId="44" fillId="0" borderId="0" xfId="0" applyNumberFormat="1" applyFont="1"/>
    <xf numFmtId="0" fontId="5" fillId="0" borderId="0" xfId="0" applyFont="1"/>
    <xf numFmtId="3" fontId="24" fillId="0" borderId="0" xfId="0" applyNumberFormat="1" applyFont="1" applyAlignment="1">
      <alignment horizontal="left"/>
    </xf>
    <xf numFmtId="3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right"/>
    </xf>
    <xf numFmtId="165" fontId="14" fillId="0" borderId="0" xfId="0" applyNumberFormat="1" applyFont="1"/>
    <xf numFmtId="171" fontId="14" fillId="0" borderId="0" xfId="0" applyNumberFormat="1" applyFont="1"/>
    <xf numFmtId="3" fontId="51" fillId="0" borderId="0" xfId="0" applyNumberFormat="1" applyFont="1"/>
    <xf numFmtId="0" fontId="26" fillId="0" borderId="0" xfId="0" applyFont="1"/>
    <xf numFmtId="0" fontId="52" fillId="0" borderId="0" xfId="0" applyFont="1"/>
    <xf numFmtId="0" fontId="54" fillId="0" borderId="0" xfId="0" applyFont="1"/>
    <xf numFmtId="0" fontId="55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55" fillId="0" borderId="0" xfId="0" applyFont="1"/>
    <xf numFmtId="0" fontId="36" fillId="0" borderId="0" xfId="0" applyFont="1"/>
    <xf numFmtId="10" fontId="52" fillId="0" borderId="0" xfId="0" applyNumberFormat="1" applyFont="1"/>
    <xf numFmtId="0" fontId="46" fillId="0" borderId="0" xfId="0" applyFont="1"/>
    <xf numFmtId="0" fontId="57" fillId="0" borderId="0" xfId="0" applyFont="1"/>
    <xf numFmtId="0" fontId="22" fillId="0" borderId="0" xfId="0" applyFont="1" applyAlignment="1">
      <alignment horizontal="right"/>
    </xf>
    <xf numFmtId="0" fontId="39" fillId="0" borderId="0" xfId="0" applyFont="1" applyAlignment="1">
      <alignment horizontal="right"/>
    </xf>
    <xf numFmtId="3" fontId="39" fillId="0" borderId="0" xfId="0" applyNumberFormat="1" applyFont="1"/>
    <xf numFmtId="1" fontId="39" fillId="0" borderId="0" xfId="0" applyNumberFormat="1" applyFont="1"/>
    <xf numFmtId="3" fontId="19" fillId="7" borderId="0" xfId="0" applyNumberFormat="1" applyFont="1" applyFill="1" applyAlignment="1">
      <alignment vertical="center"/>
    </xf>
    <xf numFmtId="3" fontId="13" fillId="0" borderId="0" xfId="0" applyNumberFormat="1" applyFont="1" applyAlignment="1">
      <alignment vertical="center"/>
    </xf>
    <xf numFmtId="3" fontId="8" fillId="0" borderId="5" xfId="0" applyNumberFormat="1" applyFont="1" applyBorder="1"/>
    <xf numFmtId="3" fontId="7" fillId="0" borderId="9" xfId="0" applyNumberFormat="1" applyFont="1" applyBorder="1"/>
    <xf numFmtId="3" fontId="12" fillId="3" borderId="13" xfId="0" applyNumberFormat="1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4" fontId="14" fillId="3" borderId="13" xfId="0" applyNumberFormat="1" applyFont="1" applyFill="1" applyBorder="1" applyAlignment="1">
      <alignment vertical="center"/>
    </xf>
    <xf numFmtId="3" fontId="14" fillId="3" borderId="13" xfId="0" applyNumberFormat="1" applyFont="1" applyFill="1" applyBorder="1" applyAlignment="1">
      <alignment vertical="center"/>
    </xf>
    <xf numFmtId="3" fontId="15" fillId="3" borderId="13" xfId="0" applyNumberFormat="1" applyFont="1" applyFill="1" applyBorder="1" applyAlignment="1">
      <alignment vertical="center"/>
    </xf>
    <xf numFmtId="3" fontId="13" fillId="0" borderId="15" xfId="0" applyNumberFormat="1" applyFont="1" applyBorder="1"/>
    <xf numFmtId="3" fontId="13" fillId="0" borderId="10" xfId="0" applyNumberFormat="1" applyFont="1" applyBorder="1"/>
    <xf numFmtId="3" fontId="13" fillId="0" borderId="10" xfId="0" applyNumberFormat="1" applyFont="1" applyBorder="1" applyAlignment="1">
      <alignment horizontal="right"/>
    </xf>
    <xf numFmtId="3" fontId="7" fillId="0" borderId="5" xfId="0" applyNumberFormat="1" applyFont="1" applyBorder="1"/>
    <xf numFmtId="3" fontId="7" fillId="0" borderId="8" xfId="0" applyNumberFormat="1" applyFont="1" applyBorder="1"/>
    <xf numFmtId="3" fontId="7" fillId="2" borderId="13" xfId="0" applyNumberFormat="1" applyFont="1" applyFill="1" applyBorder="1" applyAlignment="1">
      <alignment vertical="center"/>
    </xf>
    <xf numFmtId="3" fontId="12" fillId="0" borderId="5" xfId="0" applyNumberFormat="1" applyFont="1" applyBorder="1"/>
    <xf numFmtId="3" fontId="7" fillId="4" borderId="13" xfId="0" applyNumberFormat="1" applyFont="1" applyFill="1" applyBorder="1" applyAlignment="1">
      <alignment vertical="center"/>
    </xf>
    <xf numFmtId="3" fontId="7" fillId="4" borderId="4" xfId="0" applyNumberFormat="1" applyFont="1" applyFill="1" applyBorder="1" applyAlignment="1">
      <alignment vertical="center"/>
    </xf>
    <xf numFmtId="3" fontId="12" fillId="0" borderId="15" xfId="0" applyNumberFormat="1" applyFont="1" applyBorder="1"/>
    <xf numFmtId="3" fontId="12" fillId="0" borderId="10" xfId="0" applyNumberFormat="1" applyFont="1" applyBorder="1"/>
    <xf numFmtId="3" fontId="12" fillId="0" borderId="16" xfId="0" applyNumberFormat="1" applyFont="1" applyBorder="1"/>
    <xf numFmtId="3" fontId="39" fillId="3" borderId="13" xfId="0" applyNumberFormat="1" applyFont="1" applyFill="1" applyBorder="1"/>
    <xf numFmtId="3" fontId="40" fillId="3" borderId="13" xfId="0" applyNumberFormat="1" applyFont="1" applyFill="1" applyBorder="1"/>
    <xf numFmtId="3" fontId="42" fillId="3" borderId="13" xfId="0" applyNumberFormat="1" applyFont="1" applyFill="1" applyBorder="1"/>
    <xf numFmtId="3" fontId="37" fillId="3" borderId="13" xfId="0" applyNumberFormat="1" applyFont="1" applyFill="1" applyBorder="1"/>
    <xf numFmtId="3" fontId="13" fillId="0" borderId="16" xfId="0" applyNumberFormat="1" applyFont="1" applyBorder="1"/>
    <xf numFmtId="3" fontId="45" fillId="3" borderId="13" xfId="0" applyNumberFormat="1" applyFont="1" applyFill="1" applyBorder="1"/>
    <xf numFmtId="0" fontId="39" fillId="3" borderId="13" xfId="0" applyFont="1" applyFill="1" applyBorder="1"/>
    <xf numFmtId="4" fontId="8" fillId="2" borderId="14" xfId="0" applyNumberFormat="1" applyFont="1" applyFill="1" applyBorder="1" applyAlignment="1">
      <alignment horizontal="center" vertical="center"/>
    </xf>
    <xf numFmtId="4" fontId="8" fillId="0" borderId="5" xfId="0" applyNumberFormat="1" applyFont="1" applyBorder="1"/>
    <xf numFmtId="4" fontId="8" fillId="2" borderId="4" xfId="0" applyNumberFormat="1" applyFont="1" applyFill="1" applyBorder="1"/>
    <xf numFmtId="4" fontId="13" fillId="0" borderId="15" xfId="0" applyNumberFormat="1" applyFont="1" applyBorder="1"/>
    <xf numFmtId="4" fontId="13" fillId="0" borderId="10" xfId="0" applyNumberFormat="1" applyFont="1" applyBorder="1"/>
    <xf numFmtId="4" fontId="13" fillId="0" borderId="16" xfId="0" applyNumberFormat="1" applyFont="1" applyBorder="1"/>
    <xf numFmtId="3" fontId="22" fillId="0" borderId="15" xfId="0" applyNumberFormat="1" applyFont="1" applyBorder="1"/>
    <xf numFmtId="3" fontId="22" fillId="0" borderId="10" xfId="0" applyNumberFormat="1" applyFont="1" applyBorder="1"/>
    <xf numFmtId="3" fontId="22" fillId="0" borderId="10" xfId="0" applyNumberFormat="1" applyFont="1" applyBorder="1" applyAlignment="1">
      <alignment horizontal="right"/>
    </xf>
    <xf numFmtId="3" fontId="22" fillId="3" borderId="13" xfId="0" applyNumberFormat="1" applyFont="1" applyFill="1" applyBorder="1"/>
    <xf numFmtId="3" fontId="3" fillId="3" borderId="13" xfId="0" applyNumberFormat="1" applyFont="1" applyFill="1" applyBorder="1"/>
    <xf numFmtId="4" fontId="22" fillId="3" borderId="13" xfId="0" applyNumberFormat="1" applyFont="1" applyFill="1" applyBorder="1"/>
    <xf numFmtId="4" fontId="3" fillId="3" borderId="13" xfId="0" applyNumberFormat="1" applyFont="1" applyFill="1" applyBorder="1"/>
    <xf numFmtId="164" fontId="3" fillId="3" borderId="13" xfId="0" applyNumberFormat="1" applyFont="1" applyFill="1" applyBorder="1"/>
    <xf numFmtId="164" fontId="22" fillId="3" borderId="13" xfId="0" applyNumberFormat="1" applyFont="1" applyFill="1" applyBorder="1"/>
    <xf numFmtId="0" fontId="13" fillId="0" borderId="5" xfId="0" applyFont="1" applyBorder="1"/>
    <xf numFmtId="0" fontId="13" fillId="0" borderId="15" xfId="0" applyFont="1" applyBorder="1"/>
    <xf numFmtId="0" fontId="13" fillId="0" borderId="10" xfId="0" applyFont="1" applyBorder="1"/>
    <xf numFmtId="0" fontId="13" fillId="0" borderId="16" xfId="0" applyFont="1" applyBorder="1"/>
    <xf numFmtId="0" fontId="53" fillId="3" borderId="13" xfId="0" applyFont="1" applyFill="1" applyBorder="1"/>
    <xf numFmtId="0" fontId="40" fillId="3" borderId="13" xfId="0" applyFont="1" applyFill="1" applyBorder="1"/>
    <xf numFmtId="0" fontId="53" fillId="3" borderId="13" xfId="0" applyFont="1" applyFill="1" applyBorder="1" applyAlignment="1">
      <alignment vertical="center"/>
    </xf>
    <xf numFmtId="0" fontId="42" fillId="3" borderId="13" xfId="0" applyFont="1" applyFill="1" applyBorder="1" applyAlignment="1">
      <alignment vertical="center"/>
    </xf>
    <xf numFmtId="0" fontId="42" fillId="3" borderId="13" xfId="0" applyFont="1" applyFill="1" applyBorder="1"/>
    <xf numFmtId="0" fontId="56" fillId="3" borderId="13" xfId="0" applyFont="1" applyFill="1" applyBorder="1"/>
    <xf numFmtId="0" fontId="37" fillId="3" borderId="13" xfId="0" applyFont="1" applyFill="1" applyBorder="1"/>
    <xf numFmtId="0" fontId="39" fillId="3" borderId="13" xfId="0" applyFont="1" applyFill="1" applyBorder="1" applyAlignment="1">
      <alignment horizontal="left"/>
    </xf>
    <xf numFmtId="0" fontId="23" fillId="3" borderId="13" xfId="0" applyFont="1" applyFill="1" applyBorder="1"/>
    <xf numFmtId="0" fontId="5" fillId="3" borderId="13" xfId="0" applyFont="1" applyFill="1" applyBorder="1"/>
    <xf numFmtId="0" fontId="25" fillId="3" borderId="13" xfId="0" applyFont="1" applyFill="1" applyBorder="1"/>
    <xf numFmtId="0" fontId="45" fillId="3" borderId="13" xfId="0" applyFont="1" applyFill="1" applyBorder="1"/>
    <xf numFmtId="0" fontId="11" fillId="3" borderId="13" xfId="0" applyFont="1" applyFill="1" applyBorder="1"/>
    <xf numFmtId="4" fontId="16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" fontId="15" fillId="0" borderId="0" xfId="0" applyNumberFormat="1" applyFont="1" applyAlignment="1">
      <alignment vertical="center"/>
    </xf>
    <xf numFmtId="3" fontId="17" fillId="0" borderId="0" xfId="0" applyNumberFormat="1" applyFont="1" applyAlignment="1">
      <alignment vertical="center"/>
    </xf>
    <xf numFmtId="3" fontId="15" fillId="7" borderId="0" xfId="0" applyNumberFormat="1" applyFont="1" applyFill="1" applyAlignment="1">
      <alignment vertical="center"/>
    </xf>
    <xf numFmtId="4" fontId="15" fillId="7" borderId="0" xfId="0" applyNumberFormat="1" applyFont="1" applyFill="1" applyAlignment="1">
      <alignment vertical="center"/>
    </xf>
    <xf numFmtId="3" fontId="18" fillId="7" borderId="0" xfId="0" applyNumberFormat="1" applyFont="1" applyFill="1" applyAlignment="1">
      <alignment vertical="center"/>
    </xf>
    <xf numFmtId="3" fontId="12" fillId="6" borderId="13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3" fontId="20" fillId="7" borderId="0" xfId="0" applyNumberFormat="1" applyFont="1" applyFill="1" applyAlignment="1">
      <alignment vertical="center"/>
    </xf>
    <xf numFmtId="0" fontId="20" fillId="7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3" fontId="21" fillId="0" borderId="0" xfId="0" applyNumberFormat="1" applyFont="1" applyAlignment="1">
      <alignment vertical="center"/>
    </xf>
    <xf numFmtId="3" fontId="12" fillId="7" borderId="0" xfId="0" applyNumberFormat="1" applyFont="1" applyFill="1" applyAlignment="1">
      <alignment vertical="center"/>
    </xf>
    <xf numFmtId="4" fontId="61" fillId="0" borderId="0" xfId="0" applyNumberFormat="1" applyFont="1"/>
    <xf numFmtId="3" fontId="61" fillId="0" borderId="0" xfId="0" applyNumberFormat="1" applyFont="1" applyAlignment="1">
      <alignment horizontal="right"/>
    </xf>
    <xf numFmtId="3" fontId="8" fillId="0" borderId="10" xfId="0" applyNumberFormat="1" applyFont="1" applyBorder="1"/>
    <xf numFmtId="4" fontId="41" fillId="0" borderId="0" xfId="0" applyNumberFormat="1" applyFont="1"/>
    <xf numFmtId="4" fontId="62" fillId="0" borderId="0" xfId="0" applyNumberFormat="1" applyFont="1"/>
    <xf numFmtId="3" fontId="41" fillId="3" borderId="13" xfId="0" applyNumberFormat="1" applyFont="1" applyFill="1" applyBorder="1"/>
    <xf numFmtId="3" fontId="27" fillId="3" borderId="13" xfId="0" applyNumberFormat="1" applyFont="1" applyFill="1" applyBorder="1"/>
    <xf numFmtId="4" fontId="27" fillId="3" borderId="13" xfId="0" applyNumberFormat="1" applyFont="1" applyFill="1" applyBorder="1"/>
    <xf numFmtId="173" fontId="12" fillId="0" borderId="0" xfId="1" applyNumberFormat="1" applyFont="1" applyAlignment="1">
      <alignment horizontal="right"/>
    </xf>
    <xf numFmtId="3" fontId="13" fillId="0" borderId="19" xfId="0" applyNumberFormat="1" applyFont="1" applyBorder="1"/>
    <xf numFmtId="3" fontId="13" fillId="0" borderId="20" xfId="0" applyNumberFormat="1" applyFont="1" applyBorder="1"/>
    <xf numFmtId="173" fontId="22" fillId="0" borderId="0" xfId="1" applyNumberFormat="1" applyFont="1"/>
    <xf numFmtId="173" fontId="12" fillId="0" borderId="0" xfId="1" applyNumberFormat="1" applyFont="1"/>
    <xf numFmtId="173" fontId="13" fillId="0" borderId="10" xfId="1" applyNumberFormat="1" applyFont="1" applyBorder="1"/>
    <xf numFmtId="173" fontId="24" fillId="0" borderId="0" xfId="1" applyNumberFormat="1" applyFont="1"/>
    <xf numFmtId="173" fontId="0" fillId="0" borderId="0" xfId="1" applyNumberFormat="1" applyFont="1"/>
    <xf numFmtId="173" fontId="0" fillId="0" borderId="0" xfId="1" applyNumberFormat="1" applyFont="1" applyAlignment="1"/>
    <xf numFmtId="3" fontId="11" fillId="3" borderId="13" xfId="0" applyNumberFormat="1" applyFont="1" applyFill="1" applyBorder="1"/>
    <xf numFmtId="3" fontId="8" fillId="2" borderId="18" xfId="0" applyNumberFormat="1" applyFont="1" applyFill="1" applyBorder="1" applyAlignment="1">
      <alignment horizontal="right"/>
    </xf>
    <xf numFmtId="164" fontId="63" fillId="9" borderId="0" xfId="0" applyNumberFormat="1" applyFont="1" applyFill="1"/>
    <xf numFmtId="0" fontId="64" fillId="0" borderId="0" xfId="0" applyFont="1"/>
    <xf numFmtId="0" fontId="65" fillId="0" borderId="0" xfId="0" applyFont="1"/>
    <xf numFmtId="0" fontId="66" fillId="3" borderId="13" xfId="0" applyFont="1" applyFill="1" applyBorder="1" applyAlignment="1">
      <alignment horizontal="left"/>
    </xf>
    <xf numFmtId="3" fontId="66" fillId="3" borderId="13" xfId="0" applyNumberFormat="1" applyFont="1" applyFill="1" applyBorder="1"/>
    <xf numFmtId="0" fontId="65" fillId="3" borderId="13" xfId="0" applyFont="1" applyFill="1" applyBorder="1"/>
    <xf numFmtId="173" fontId="41" fillId="0" borderId="0" xfId="1" applyNumberFormat="1" applyFont="1"/>
    <xf numFmtId="3" fontId="68" fillId="0" borderId="0" xfId="0" applyNumberFormat="1" applyFont="1" applyAlignment="1">
      <alignment horizontal="center"/>
    </xf>
    <xf numFmtId="3" fontId="69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24" fillId="10" borderId="0" xfId="0" applyNumberFormat="1" applyFont="1" applyFill="1" applyAlignment="1">
      <alignment horizontal="left"/>
    </xf>
    <xf numFmtId="3" fontId="24" fillId="10" borderId="0" xfId="0" applyNumberFormat="1" applyFont="1" applyFill="1"/>
    <xf numFmtId="3" fontId="12" fillId="11" borderId="0" xfId="0" applyNumberFormat="1" applyFont="1" applyFill="1" applyAlignment="1">
      <alignment vertical="center"/>
    </xf>
    <xf numFmtId="3" fontId="18" fillId="7" borderId="0" xfId="0" applyNumberFormat="1" applyFont="1" applyFill="1"/>
    <xf numFmtId="0" fontId="18" fillId="7" borderId="0" xfId="0" applyFont="1" applyFill="1"/>
    <xf numFmtId="3" fontId="33" fillId="7" borderId="0" xfId="0" applyNumberFormat="1" applyFont="1" applyFill="1"/>
    <xf numFmtId="0" fontId="34" fillId="7" borderId="0" xfId="0" applyFont="1" applyFill="1"/>
    <xf numFmtId="4" fontId="18" fillId="7" borderId="0" xfId="0" applyNumberFormat="1" applyFont="1" applyFill="1"/>
    <xf numFmtId="1" fontId="18" fillId="7" borderId="0" xfId="0" applyNumberFormat="1" applyFont="1" applyFill="1"/>
    <xf numFmtId="0" fontId="18" fillId="6" borderId="13" xfId="0" applyFont="1" applyFill="1" applyBorder="1"/>
    <xf numFmtId="4" fontId="18" fillId="6" borderId="13" xfId="0" applyNumberFormat="1" applyFont="1" applyFill="1" applyBorder="1"/>
    <xf numFmtId="4" fontId="18" fillId="7" borderId="0" xfId="0" applyNumberFormat="1" applyFont="1" applyFill="1" applyAlignment="1">
      <alignment vertical="center"/>
    </xf>
    <xf numFmtId="0" fontId="0" fillId="7" borderId="0" xfId="0" applyFill="1"/>
    <xf numFmtId="3" fontId="7" fillId="11" borderId="5" xfId="0" applyNumberFormat="1" applyFont="1" applyFill="1" applyBorder="1"/>
    <xf numFmtId="3" fontId="7" fillId="11" borderId="0" xfId="0" applyNumberFormat="1" applyFont="1" applyFill="1"/>
    <xf numFmtId="3" fontId="7" fillId="11" borderId="4" xfId="0" applyNumberFormat="1" applyFont="1" applyFill="1" applyBorder="1"/>
    <xf numFmtId="3" fontId="7" fillId="11" borderId="5" xfId="0" applyNumberFormat="1" applyFont="1" applyFill="1" applyBorder="1" applyAlignment="1">
      <alignment vertical="center"/>
    </xf>
    <xf numFmtId="3" fontId="7" fillId="11" borderId="0" xfId="0" applyNumberFormat="1" applyFont="1" applyFill="1" applyAlignment="1">
      <alignment vertical="center"/>
    </xf>
    <xf numFmtId="3" fontId="7" fillId="11" borderId="0" xfId="0" applyNumberFormat="1" applyFont="1" applyFill="1" applyAlignment="1">
      <alignment vertical="center" wrapText="1"/>
    </xf>
    <xf numFmtId="3" fontId="7" fillId="0" borderId="4" xfId="0" applyNumberFormat="1" applyFont="1" applyBorder="1" applyAlignment="1">
      <alignment vertical="center"/>
    </xf>
    <xf numFmtId="0" fontId="18" fillId="7" borderId="0" xfId="0" applyFont="1" applyFill="1" applyAlignment="1">
      <alignment vertical="center"/>
    </xf>
    <xf numFmtId="173" fontId="12" fillId="11" borderId="0" xfId="1" applyNumberFormat="1" applyFont="1" applyFill="1" applyAlignment="1">
      <alignment horizontal="right"/>
    </xf>
    <xf numFmtId="3" fontId="37" fillId="3" borderId="13" xfId="0" applyNumberFormat="1" applyFont="1" applyFill="1" applyBorder="1" applyAlignment="1">
      <alignment vertical="center"/>
    </xf>
    <xf numFmtId="3" fontId="72" fillId="2" borderId="11" xfId="0" applyNumberFormat="1" applyFont="1" applyFill="1" applyBorder="1" applyAlignment="1">
      <alignment horizontal="center" vertical="center"/>
    </xf>
    <xf numFmtId="3" fontId="72" fillId="2" borderId="2" xfId="0" applyNumberFormat="1" applyFont="1" applyFill="1" applyBorder="1" applyAlignment="1">
      <alignment horizontal="center" vertical="center"/>
    </xf>
    <xf numFmtId="3" fontId="72" fillId="0" borderId="5" xfId="0" applyNumberFormat="1" applyFont="1" applyBorder="1"/>
    <xf numFmtId="3" fontId="72" fillId="0" borderId="0" xfId="0" applyNumberFormat="1" applyFont="1"/>
    <xf numFmtId="173" fontId="72" fillId="0" borderId="0" xfId="1" applyNumberFormat="1" applyFont="1"/>
    <xf numFmtId="3" fontId="72" fillId="0" borderId="4" xfId="0" applyNumberFormat="1" applyFont="1" applyBorder="1"/>
    <xf numFmtId="3" fontId="72" fillId="2" borderId="4" xfId="0" applyNumberFormat="1" applyFont="1" applyFill="1" applyBorder="1"/>
    <xf numFmtId="173" fontId="77" fillId="0" borderId="0" xfId="1" applyNumberFormat="1" applyFont="1"/>
    <xf numFmtId="3" fontId="72" fillId="2" borderId="13" xfId="0" applyNumberFormat="1" applyFont="1" applyFill="1" applyBorder="1" applyAlignment="1">
      <alignment horizontal="right"/>
    </xf>
    <xf numFmtId="173" fontId="72" fillId="2" borderId="13" xfId="1" applyNumberFormat="1" applyFont="1" applyFill="1" applyBorder="1"/>
    <xf numFmtId="4" fontId="13" fillId="0" borderId="18" xfId="0" applyNumberFormat="1" applyFont="1" applyBorder="1"/>
    <xf numFmtId="4" fontId="72" fillId="2" borderId="12" xfId="0" applyNumberFormat="1" applyFont="1" applyFill="1" applyBorder="1" applyAlignment="1">
      <alignment horizontal="center" vertical="center"/>
    </xf>
    <xf numFmtId="4" fontId="72" fillId="2" borderId="2" xfId="0" applyNumberFormat="1" applyFont="1" applyFill="1" applyBorder="1" applyAlignment="1">
      <alignment horizontal="center" vertical="center"/>
    </xf>
    <xf numFmtId="0" fontId="72" fillId="0" borderId="5" xfId="0" applyFont="1" applyBorder="1"/>
    <xf numFmtId="0" fontId="72" fillId="0" borderId="0" xfId="0" applyFont="1"/>
    <xf numFmtId="4" fontId="72" fillId="0" borderId="0" xfId="0" applyNumberFormat="1" applyFont="1"/>
    <xf numFmtId="0" fontId="72" fillId="0" borderId="4" xfId="0" applyFont="1" applyBorder="1"/>
    <xf numFmtId="43" fontId="72" fillId="2" borderId="13" xfId="1" applyFont="1" applyFill="1" applyBorder="1" applyAlignment="1">
      <alignment horizontal="right"/>
    </xf>
    <xf numFmtId="0" fontId="72" fillId="2" borderId="4" xfId="0" applyFont="1" applyFill="1" applyBorder="1"/>
    <xf numFmtId="0" fontId="72" fillId="2" borderId="5" xfId="0" applyFont="1" applyFill="1" applyBorder="1"/>
    <xf numFmtId="0" fontId="72" fillId="2" borderId="13" xfId="0" applyFont="1" applyFill="1" applyBorder="1"/>
    <xf numFmtId="0" fontId="80" fillId="0" borderId="5" xfId="0" applyFont="1" applyBorder="1"/>
    <xf numFmtId="0" fontId="80" fillId="0" borderId="0" xfId="0" applyFont="1"/>
    <xf numFmtId="0" fontId="80" fillId="0" borderId="4" xfId="0" applyFont="1" applyBorder="1"/>
    <xf numFmtId="0" fontId="80" fillId="2" borderId="4" xfId="0" applyFont="1" applyFill="1" applyBorder="1"/>
    <xf numFmtId="0" fontId="80" fillId="2" borderId="5" xfId="0" applyFont="1" applyFill="1" applyBorder="1"/>
    <xf numFmtId="0" fontId="81" fillId="0" borderId="5" xfId="0" applyFont="1" applyBorder="1"/>
    <xf numFmtId="0" fontId="81" fillId="0" borderId="0" xfId="0" applyFont="1"/>
    <xf numFmtId="43" fontId="81" fillId="0" borderId="0" xfId="1" applyFont="1" applyAlignment="1">
      <alignment horizontal="right"/>
    </xf>
    <xf numFmtId="165" fontId="81" fillId="0" borderId="4" xfId="0" applyNumberFormat="1" applyFont="1" applyBorder="1"/>
    <xf numFmtId="0" fontId="81" fillId="0" borderId="4" xfId="0" applyFont="1" applyBorder="1"/>
    <xf numFmtId="3" fontId="72" fillId="4" borderId="2" xfId="0" applyNumberFormat="1" applyFont="1" applyFill="1" applyBorder="1" applyAlignment="1">
      <alignment horizontal="center" vertical="center"/>
    </xf>
    <xf numFmtId="3" fontId="79" fillId="0" borderId="0" xfId="0" applyNumberFormat="1" applyFont="1"/>
    <xf numFmtId="173" fontId="72" fillId="4" borderId="13" xfId="1" applyNumberFormat="1" applyFont="1" applyFill="1" applyBorder="1"/>
    <xf numFmtId="3" fontId="81" fillId="0" borderId="5" xfId="0" applyNumberFormat="1" applyFont="1" applyBorder="1"/>
    <xf numFmtId="3" fontId="81" fillId="0" borderId="0" xfId="0" applyNumberFormat="1" applyFont="1"/>
    <xf numFmtId="173" fontId="81" fillId="0" borderId="0" xfId="1" applyNumberFormat="1" applyFont="1"/>
    <xf numFmtId="3" fontId="81" fillId="0" borderId="0" xfId="0" applyNumberFormat="1" applyFont="1" applyAlignment="1">
      <alignment horizontal="right"/>
    </xf>
    <xf numFmtId="173" fontId="81" fillId="0" borderId="0" xfId="1" applyNumberFormat="1" applyFont="1" applyAlignment="1">
      <alignment horizontal="right"/>
    </xf>
    <xf numFmtId="3" fontId="81" fillId="0" borderId="15" xfId="0" applyNumberFormat="1" applyFont="1" applyBorder="1"/>
    <xf numFmtId="3" fontId="81" fillId="0" borderId="10" xfId="0" applyNumberFormat="1" applyFont="1" applyBorder="1"/>
    <xf numFmtId="3" fontId="81" fillId="0" borderId="10" xfId="0" applyNumberFormat="1" applyFont="1" applyBorder="1" applyAlignment="1">
      <alignment horizontal="right"/>
    </xf>
    <xf numFmtId="0" fontId="72" fillId="2" borderId="24" xfId="0" applyFont="1" applyFill="1" applyBorder="1" applyAlignment="1">
      <alignment horizontal="center" vertical="center"/>
    </xf>
    <xf numFmtId="0" fontId="72" fillId="2" borderId="25" xfId="0" applyFont="1" applyFill="1" applyBorder="1" applyAlignment="1">
      <alignment horizontal="center" vertical="center"/>
    </xf>
    <xf numFmtId="0" fontId="72" fillId="0" borderId="17" xfId="0" applyFont="1" applyBorder="1"/>
    <xf numFmtId="0" fontId="72" fillId="0" borderId="13" xfId="0" applyFont="1" applyBorder="1"/>
    <xf numFmtId="0" fontId="72" fillId="0" borderId="18" xfId="0" applyFont="1" applyBorder="1"/>
    <xf numFmtId="3" fontId="72" fillId="2" borderId="18" xfId="0" applyNumberFormat="1" applyFont="1" applyFill="1" applyBorder="1" applyAlignment="1">
      <alignment horizontal="right"/>
    </xf>
    <xf numFmtId="3" fontId="80" fillId="2" borderId="13" xfId="0" applyNumberFormat="1" applyFont="1" applyFill="1" applyBorder="1" applyAlignment="1">
      <alignment horizontal="right"/>
    </xf>
    <xf numFmtId="0" fontId="81" fillId="0" borderId="17" xfId="0" applyFont="1" applyBorder="1"/>
    <xf numFmtId="0" fontId="81" fillId="0" borderId="13" xfId="0" applyFont="1" applyBorder="1"/>
    <xf numFmtId="3" fontId="81" fillId="0" borderId="13" xfId="0" applyNumberFormat="1" applyFont="1" applyBorder="1" applyAlignment="1">
      <alignment horizontal="right"/>
    </xf>
    <xf numFmtId="3" fontId="81" fillId="0" borderId="18" xfId="0" applyNumberFormat="1" applyFont="1" applyBorder="1" applyAlignment="1">
      <alignment horizontal="right"/>
    </xf>
    <xf numFmtId="4" fontId="81" fillId="0" borderId="13" xfId="0" applyNumberFormat="1" applyFont="1" applyBorder="1" applyAlignment="1">
      <alignment horizontal="right"/>
    </xf>
    <xf numFmtId="0" fontId="81" fillId="0" borderId="19" xfId="0" applyFont="1" applyBorder="1"/>
    <xf numFmtId="0" fontId="81" fillId="0" borderId="21" xfId="0" applyFont="1" applyBorder="1"/>
    <xf numFmtId="3" fontId="81" fillId="0" borderId="21" xfId="0" applyNumberFormat="1" applyFont="1" applyBorder="1"/>
    <xf numFmtId="3" fontId="81" fillId="0" borderId="20" xfId="0" applyNumberFormat="1" applyFont="1" applyBorder="1"/>
    <xf numFmtId="173" fontId="81" fillId="0" borderId="18" xfId="1" applyNumberFormat="1" applyFont="1" applyBorder="1" applyAlignment="1">
      <alignment horizontal="right"/>
    </xf>
    <xf numFmtId="0" fontId="72" fillId="2" borderId="2" xfId="0" applyFont="1" applyFill="1" applyBorder="1" applyAlignment="1">
      <alignment horizontal="center" vertical="center"/>
    </xf>
    <xf numFmtId="0" fontId="80" fillId="2" borderId="2" xfId="0" applyFont="1" applyFill="1" applyBorder="1" applyAlignment="1">
      <alignment horizontal="center" vertical="center"/>
    </xf>
    <xf numFmtId="0" fontId="81" fillId="0" borderId="15" xfId="0" applyFont="1" applyBorder="1"/>
    <xf numFmtId="0" fontId="81" fillId="0" borderId="10" xfId="0" applyFont="1" applyBorder="1"/>
    <xf numFmtId="0" fontId="81" fillId="0" borderId="16" xfId="0" applyFont="1" applyBorder="1"/>
    <xf numFmtId="0" fontId="75" fillId="0" borderId="0" xfId="0" applyFont="1"/>
    <xf numFmtId="3" fontId="72" fillId="2" borderId="4" xfId="0" applyNumberFormat="1" applyFont="1" applyFill="1" applyBorder="1" applyAlignment="1">
      <alignment horizontal="right"/>
    </xf>
    <xf numFmtId="3" fontId="0" fillId="0" borderId="0" xfId="0" applyNumberFormat="1"/>
    <xf numFmtId="3" fontId="72" fillId="2" borderId="6" xfId="0" applyNumberFormat="1" applyFont="1" applyFill="1" applyBorder="1" applyAlignment="1">
      <alignment horizontal="center" vertical="center"/>
    </xf>
    <xf numFmtId="4" fontId="8" fillId="2" borderId="6" xfId="0" applyNumberFormat="1" applyFont="1" applyFill="1" applyBorder="1" applyAlignment="1">
      <alignment horizontal="center" vertical="center"/>
    </xf>
    <xf numFmtId="3" fontId="13" fillId="6" borderId="13" xfId="0" applyNumberFormat="1" applyFont="1" applyFill="1" applyBorder="1" applyAlignment="1">
      <alignment horizontal="left" vertical="center"/>
    </xf>
    <xf numFmtId="3" fontId="8" fillId="2" borderId="24" xfId="0" applyNumberFormat="1" applyFont="1" applyFill="1" applyBorder="1" applyAlignment="1">
      <alignment horizontal="center" vertical="center"/>
    </xf>
    <xf numFmtId="3" fontId="8" fillId="2" borderId="25" xfId="0" applyNumberFormat="1" applyFont="1" applyFill="1" applyBorder="1" applyAlignment="1">
      <alignment horizontal="center" vertical="center"/>
    </xf>
    <xf numFmtId="3" fontId="8" fillId="0" borderId="17" xfId="0" applyNumberFormat="1" applyFont="1" applyBorder="1"/>
    <xf numFmtId="3" fontId="8" fillId="0" borderId="13" xfId="0" applyNumberFormat="1" applyFont="1" applyBorder="1"/>
    <xf numFmtId="3" fontId="8" fillId="0" borderId="13" xfId="0" applyNumberFormat="1" applyFont="1" applyBorder="1" applyAlignment="1">
      <alignment horizontal="right"/>
    </xf>
    <xf numFmtId="3" fontId="8" fillId="0" borderId="26" xfId="0" applyNumberFormat="1" applyFont="1" applyBorder="1"/>
    <xf numFmtId="3" fontId="13" fillId="0" borderId="17" xfId="0" applyNumberFormat="1" applyFont="1" applyBorder="1"/>
    <xf numFmtId="3" fontId="13" fillId="0" borderId="13" xfId="0" applyNumberFormat="1" applyFont="1" applyBorder="1"/>
    <xf numFmtId="3" fontId="8" fillId="3" borderId="17" xfId="0" applyNumberFormat="1" applyFont="1" applyFill="1" applyBorder="1" applyAlignment="1">
      <alignment vertical="center"/>
    </xf>
    <xf numFmtId="3" fontId="13" fillId="11" borderId="17" xfId="0" applyNumberFormat="1" applyFont="1" applyFill="1" applyBorder="1" applyAlignment="1">
      <alignment vertical="center"/>
    </xf>
    <xf numFmtId="3" fontId="13" fillId="11" borderId="13" xfId="0" applyNumberFormat="1" applyFont="1" applyFill="1" applyBorder="1" applyAlignment="1">
      <alignment vertical="center"/>
    </xf>
    <xf numFmtId="3" fontId="8" fillId="11" borderId="13" xfId="0" applyNumberFormat="1" applyFont="1" applyFill="1" applyBorder="1" applyAlignment="1">
      <alignment horizontal="left" vertical="center"/>
    </xf>
    <xf numFmtId="3" fontId="8" fillId="11" borderId="13" xfId="0" applyNumberFormat="1" applyFont="1" applyFill="1" applyBorder="1" applyAlignment="1">
      <alignment horizontal="center" vertical="center"/>
    </xf>
    <xf numFmtId="3" fontId="13" fillId="0" borderId="17" xfId="0" applyNumberFormat="1" applyFont="1" applyBorder="1" applyAlignment="1">
      <alignment vertical="center"/>
    </xf>
    <xf numFmtId="3" fontId="13" fillId="0" borderId="13" xfId="0" applyNumberFormat="1" applyFont="1" applyBorder="1" applyAlignment="1">
      <alignment vertical="center"/>
    </xf>
    <xf numFmtId="3" fontId="13" fillId="0" borderId="13" xfId="0" applyNumberFormat="1" applyFont="1" applyBorder="1" applyAlignment="1">
      <alignment horizontal="left" vertical="center"/>
    </xf>
    <xf numFmtId="3" fontId="13" fillId="0" borderId="21" xfId="0" applyNumberFormat="1" applyFont="1" applyBorder="1"/>
    <xf numFmtId="3" fontId="13" fillId="0" borderId="21" xfId="0" applyNumberFormat="1" applyFont="1" applyBorder="1" applyAlignment="1">
      <alignment horizontal="right"/>
    </xf>
    <xf numFmtId="3" fontId="8" fillId="2" borderId="13" xfId="0" applyNumberFormat="1" applyFont="1" applyFill="1" applyBorder="1" applyAlignment="1">
      <alignment horizontal="center" vertical="center"/>
    </xf>
    <xf numFmtId="3" fontId="8" fillId="2" borderId="18" xfId="0" applyNumberFormat="1" applyFont="1" applyFill="1" applyBorder="1" applyAlignment="1">
      <alignment horizontal="center" vertical="center"/>
    </xf>
    <xf numFmtId="4" fontId="13" fillId="0" borderId="13" xfId="0" applyNumberFormat="1" applyFont="1" applyBorder="1" applyAlignment="1">
      <alignment horizontal="center"/>
    </xf>
    <xf numFmtId="3" fontId="13" fillId="0" borderId="13" xfId="0" applyNumberFormat="1" applyFont="1" applyBorder="1" applyAlignment="1">
      <alignment horizontal="center"/>
    </xf>
    <xf numFmtId="3" fontId="13" fillId="0" borderId="18" xfId="0" applyNumberFormat="1" applyFont="1" applyBorder="1" applyAlignment="1">
      <alignment horizontal="center"/>
    </xf>
    <xf numFmtId="3" fontId="8" fillId="3" borderId="13" xfId="0" applyNumberFormat="1" applyFont="1" applyFill="1" applyBorder="1" applyAlignment="1">
      <alignment horizontal="center" vertical="center"/>
    </xf>
    <xf numFmtId="3" fontId="8" fillId="3" borderId="18" xfId="0" applyNumberFormat="1" applyFont="1" applyFill="1" applyBorder="1" applyAlignment="1">
      <alignment horizontal="center" vertical="center"/>
    </xf>
    <xf numFmtId="3" fontId="8" fillId="11" borderId="18" xfId="0" applyNumberFormat="1" applyFont="1" applyFill="1" applyBorder="1" applyAlignment="1">
      <alignment horizontal="center" vertical="center"/>
    </xf>
    <xf numFmtId="3" fontId="13" fillId="0" borderId="13" xfId="0" applyNumberFormat="1" applyFont="1" applyBorder="1" applyAlignment="1">
      <alignment horizontal="center" vertical="center"/>
    </xf>
    <xf numFmtId="3" fontId="13" fillId="0" borderId="18" xfId="0" applyNumberFormat="1" applyFont="1" applyBorder="1" applyAlignment="1">
      <alignment horizontal="center" vertical="center"/>
    </xf>
    <xf numFmtId="172" fontId="13" fillId="0" borderId="13" xfId="0" applyNumberFormat="1" applyFont="1" applyBorder="1" applyAlignment="1">
      <alignment horizontal="center" vertical="center"/>
    </xf>
    <xf numFmtId="172" fontId="12" fillId="0" borderId="13" xfId="0" applyNumberFormat="1" applyFont="1" applyBorder="1" applyAlignment="1">
      <alignment horizontal="center" vertical="center"/>
    </xf>
    <xf numFmtId="172" fontId="13" fillId="0" borderId="18" xfId="0" applyNumberFormat="1" applyFont="1" applyBorder="1" applyAlignment="1">
      <alignment horizontal="center" vertical="center"/>
    </xf>
    <xf numFmtId="4" fontId="12" fillId="0" borderId="13" xfId="0" applyNumberFormat="1" applyFont="1" applyBorder="1"/>
    <xf numFmtId="0" fontId="22" fillId="0" borderId="13" xfId="0" applyFont="1" applyBorder="1" applyAlignment="1">
      <alignment horizontal="left"/>
    </xf>
    <xf numFmtId="4" fontId="22" fillId="0" borderId="13" xfId="0" applyNumberFormat="1" applyFont="1" applyBorder="1"/>
    <xf numFmtId="0" fontId="47" fillId="0" borderId="13" xfId="0" applyFont="1" applyBorder="1" applyAlignment="1">
      <alignment horizontal="left"/>
    </xf>
    <xf numFmtId="4" fontId="47" fillId="0" borderId="13" xfId="0" applyNumberFormat="1" applyFont="1" applyBorder="1"/>
    <xf numFmtId="4" fontId="18" fillId="0" borderId="13" xfId="0" applyNumberFormat="1" applyFont="1" applyBorder="1"/>
    <xf numFmtId="3" fontId="72" fillId="4" borderId="27" xfId="0" applyNumberFormat="1" applyFont="1" applyFill="1" applyBorder="1" applyAlignment="1">
      <alignment horizontal="center" vertical="center"/>
    </xf>
    <xf numFmtId="3" fontId="72" fillId="0" borderId="18" xfId="0" applyNumberFormat="1" applyFont="1" applyBorder="1"/>
    <xf numFmtId="173" fontId="72" fillId="4" borderId="18" xfId="1" applyNumberFormat="1" applyFont="1" applyFill="1" applyBorder="1"/>
    <xf numFmtId="173" fontId="81" fillId="0" borderId="18" xfId="1" applyNumberFormat="1" applyFont="1" applyBorder="1"/>
    <xf numFmtId="43" fontId="72" fillId="2" borderId="13" xfId="1" applyFont="1" applyFill="1" applyBorder="1" applyAlignment="1">
      <alignment horizontal="left"/>
    </xf>
    <xf numFmtId="0" fontId="12" fillId="0" borderId="29" xfId="0" applyFont="1" applyBorder="1"/>
    <xf numFmtId="43" fontId="72" fillId="2" borderId="29" xfId="1" applyFont="1" applyFill="1" applyBorder="1" applyAlignment="1">
      <alignment horizontal="right"/>
    </xf>
    <xf numFmtId="0" fontId="81" fillId="0" borderId="29" xfId="0" applyFont="1" applyBorder="1"/>
    <xf numFmtId="43" fontId="13" fillId="0" borderId="13" xfId="1" applyFont="1" applyBorder="1" applyAlignment="1">
      <alignment horizontal="center" vertical="center"/>
    </xf>
    <xf numFmtId="43" fontId="13" fillId="0" borderId="18" xfId="1" applyFont="1" applyBorder="1" applyAlignment="1">
      <alignment horizontal="center" vertical="center"/>
    </xf>
    <xf numFmtId="3" fontId="8" fillId="12" borderId="13" xfId="0" applyNumberFormat="1" applyFont="1" applyFill="1" applyBorder="1" applyAlignment="1">
      <alignment vertical="center"/>
    </xf>
    <xf numFmtId="3" fontId="8" fillId="12" borderId="13" xfId="0" applyNumberFormat="1" applyFont="1" applyFill="1" applyBorder="1" applyAlignment="1">
      <alignment horizontal="center" vertical="center"/>
    </xf>
    <xf numFmtId="3" fontId="8" fillId="12" borderId="18" xfId="0" applyNumberFormat="1" applyFont="1" applyFill="1" applyBorder="1" applyAlignment="1">
      <alignment horizontal="center" vertical="center"/>
    </xf>
    <xf numFmtId="3" fontId="8" fillId="12" borderId="17" xfId="0" applyNumberFormat="1" applyFont="1" applyFill="1" applyBorder="1" applyAlignment="1">
      <alignment vertical="center"/>
    </xf>
    <xf numFmtId="3" fontId="8" fillId="12" borderId="13" xfId="0" applyNumberFormat="1" applyFont="1" applyFill="1" applyBorder="1" applyAlignment="1">
      <alignment horizontal="left" vertical="center"/>
    </xf>
    <xf numFmtId="173" fontId="81" fillId="0" borderId="13" xfId="1" applyNumberFormat="1" applyFont="1" applyBorder="1" applyAlignment="1">
      <alignment horizontal="right"/>
    </xf>
    <xf numFmtId="173" fontId="32" fillId="0" borderId="13" xfId="1" applyNumberFormat="1" applyFont="1" applyBorder="1"/>
    <xf numFmtId="173" fontId="32" fillId="0" borderId="18" xfId="1" applyNumberFormat="1" applyFont="1" applyBorder="1"/>
    <xf numFmtId="173" fontId="75" fillId="0" borderId="0" xfId="1" applyNumberFormat="1" applyFont="1"/>
    <xf numFmtId="165" fontId="3" fillId="0" borderId="0" xfId="0" applyNumberFormat="1" applyFont="1"/>
    <xf numFmtId="3" fontId="86" fillId="0" borderId="0" xfId="0" applyNumberFormat="1" applyFont="1" applyAlignment="1">
      <alignment horizontal="center"/>
    </xf>
    <xf numFmtId="3" fontId="50" fillId="0" borderId="0" xfId="0" applyNumberFormat="1" applyFont="1" applyAlignment="1">
      <alignment horizontal="center"/>
    </xf>
    <xf numFmtId="3" fontId="86" fillId="0" borderId="0" xfId="0" applyNumberFormat="1" applyFont="1"/>
    <xf numFmtId="3" fontId="7" fillId="2" borderId="18" xfId="0" applyNumberFormat="1" applyFont="1" applyFill="1" applyBorder="1" applyAlignment="1">
      <alignment horizontal="right" vertical="center"/>
    </xf>
    <xf numFmtId="173" fontId="7" fillId="2" borderId="13" xfId="1" applyNumberFormat="1" applyFont="1" applyFill="1" applyBorder="1" applyAlignment="1">
      <alignment horizontal="right" vertical="center"/>
    </xf>
    <xf numFmtId="173" fontId="7" fillId="0" borderId="0" xfId="1" applyNumberFormat="1" applyFont="1" applyAlignment="1">
      <alignment horizontal="right"/>
    </xf>
    <xf numFmtId="173" fontId="7" fillId="11" borderId="0" xfId="1" applyNumberFormat="1" applyFont="1" applyFill="1" applyAlignment="1">
      <alignment horizontal="right"/>
    </xf>
    <xf numFmtId="173" fontId="12" fillId="6" borderId="13" xfId="1" applyNumberFormat="1" applyFont="1" applyFill="1" applyBorder="1" applyAlignment="1">
      <alignment horizontal="right"/>
    </xf>
    <xf numFmtId="173" fontId="12" fillId="7" borderId="13" xfId="1" applyNumberFormat="1" applyFont="1" applyFill="1" applyBorder="1" applyAlignment="1">
      <alignment horizontal="right"/>
    </xf>
    <xf numFmtId="173" fontId="35" fillId="0" borderId="0" xfId="1" applyNumberFormat="1" applyFont="1"/>
    <xf numFmtId="173" fontId="7" fillId="11" borderId="0" xfId="1" applyNumberFormat="1" applyFont="1" applyFill="1" applyAlignment="1">
      <alignment horizontal="right" vertical="center"/>
    </xf>
    <xf numFmtId="173" fontId="12" fillId="3" borderId="13" xfId="1" applyNumberFormat="1" applyFont="1" applyFill="1" applyBorder="1" applyAlignment="1">
      <alignment horizontal="right"/>
    </xf>
    <xf numFmtId="173" fontId="7" fillId="11" borderId="13" xfId="1" applyNumberFormat="1" applyFont="1" applyFill="1" applyBorder="1" applyAlignment="1">
      <alignment horizontal="right"/>
    </xf>
    <xf numFmtId="173" fontId="7" fillId="11" borderId="0" xfId="1" applyNumberFormat="1" applyFont="1" applyFill="1"/>
    <xf numFmtId="173" fontId="7" fillId="4" borderId="13" xfId="1" applyNumberFormat="1" applyFont="1" applyFill="1" applyBorder="1" applyAlignment="1">
      <alignment horizontal="right" vertical="center"/>
    </xf>
    <xf numFmtId="173" fontId="35" fillId="5" borderId="13" xfId="1" applyNumberFormat="1" applyFont="1" applyFill="1" applyBorder="1"/>
    <xf numFmtId="173" fontId="12" fillId="0" borderId="10" xfId="1" applyNumberFormat="1" applyFont="1" applyBorder="1"/>
    <xf numFmtId="175" fontId="72" fillId="2" borderId="13" xfId="1" applyNumberFormat="1" applyFont="1" applyFill="1" applyBorder="1"/>
    <xf numFmtId="175" fontId="72" fillId="2" borderId="13" xfId="1" applyNumberFormat="1" applyFont="1" applyFill="1" applyBorder="1" applyAlignment="1">
      <alignment horizontal="right"/>
    </xf>
    <xf numFmtId="173" fontId="72" fillId="2" borderId="13" xfId="1" applyNumberFormat="1" applyFont="1" applyFill="1" applyBorder="1" applyAlignment="1">
      <alignment horizontal="right"/>
    </xf>
    <xf numFmtId="173" fontId="71" fillId="0" borderId="0" xfId="1" applyNumberFormat="1" applyFont="1" applyAlignment="1">
      <alignment horizontal="right"/>
    </xf>
    <xf numFmtId="173" fontId="74" fillId="0" borderId="0" xfId="1" applyNumberFormat="1" applyFont="1"/>
    <xf numFmtId="173" fontId="77" fillId="7" borderId="13" xfId="1" applyNumberFormat="1" applyFont="1" applyFill="1" applyBorder="1"/>
    <xf numFmtId="173" fontId="71" fillId="0" borderId="0" xfId="1" applyNumberFormat="1" applyFont="1" applyAlignment="1">
      <alignment horizontal="right" vertical="center"/>
    </xf>
    <xf numFmtId="3" fontId="37" fillId="7" borderId="0" xfId="0" applyNumberFormat="1" applyFont="1" applyFill="1"/>
    <xf numFmtId="0" fontId="37" fillId="7" borderId="0" xfId="0" applyFont="1" applyFill="1"/>
    <xf numFmtId="167" fontId="37" fillId="7" borderId="0" xfId="0" applyNumberFormat="1" applyFont="1" applyFill="1"/>
    <xf numFmtId="4" fontId="37" fillId="7" borderId="0" xfId="0" applyNumberFormat="1" applyFont="1" applyFill="1"/>
    <xf numFmtId="3" fontId="39" fillId="7" borderId="0" xfId="0" applyNumberFormat="1" applyFont="1" applyFill="1"/>
    <xf numFmtId="3" fontId="37" fillId="0" borderId="0" xfId="0" applyNumberFormat="1" applyFont="1" applyAlignment="1">
      <alignment horizontal="left"/>
    </xf>
    <xf numFmtId="3" fontId="37" fillId="0" borderId="0" xfId="0" applyNumberFormat="1" applyFont="1" applyAlignment="1">
      <alignment horizontal="right"/>
    </xf>
    <xf numFmtId="164" fontId="37" fillId="0" borderId="0" xfId="0" applyNumberFormat="1" applyFont="1" applyAlignment="1">
      <alignment horizontal="left"/>
    </xf>
    <xf numFmtId="3" fontId="22" fillId="0" borderId="13" xfId="0" applyNumberFormat="1" applyFont="1" applyBorder="1"/>
    <xf numFmtId="3" fontId="22" fillId="0" borderId="13" xfId="0" applyNumberFormat="1" applyFont="1" applyBorder="1" applyAlignment="1">
      <alignment horizontal="right"/>
    </xf>
    <xf numFmtId="3" fontId="24" fillId="0" borderId="13" xfId="0" applyNumberFormat="1" applyFont="1" applyBorder="1" applyAlignment="1">
      <alignment horizontal="left"/>
    </xf>
    <xf numFmtId="164" fontId="39" fillId="3" borderId="13" xfId="0" applyNumberFormat="1" applyFont="1" applyFill="1" applyBorder="1"/>
    <xf numFmtId="10" fontId="40" fillId="3" borderId="13" xfId="0" applyNumberFormat="1" applyFont="1" applyFill="1" applyBorder="1"/>
    <xf numFmtId="164" fontId="40" fillId="3" borderId="13" xfId="0" applyNumberFormat="1" applyFont="1" applyFill="1" applyBorder="1"/>
    <xf numFmtId="164" fontId="39" fillId="0" borderId="0" xfId="0" applyNumberFormat="1" applyFont="1"/>
    <xf numFmtId="173" fontId="7" fillId="2" borderId="13" xfId="1" applyNumberFormat="1" applyFont="1" applyFill="1" applyBorder="1" applyAlignment="1">
      <alignment horizontal="right"/>
    </xf>
    <xf numFmtId="3" fontId="12" fillId="8" borderId="5" xfId="0" applyNumberFormat="1" applyFont="1" applyFill="1" applyBorder="1"/>
    <xf numFmtId="3" fontId="12" fillId="8" borderId="0" xfId="0" applyNumberFormat="1" applyFont="1" applyFill="1"/>
    <xf numFmtId="173" fontId="12" fillId="8" borderId="0" xfId="1" applyNumberFormat="1" applyFont="1" applyFill="1" applyAlignment="1">
      <alignment horizontal="right"/>
    </xf>
    <xf numFmtId="173" fontId="12" fillId="0" borderId="13" xfId="1" applyNumberFormat="1" applyFont="1" applyBorder="1" applyAlignment="1">
      <alignment horizontal="right"/>
    </xf>
    <xf numFmtId="173" fontId="1" fillId="0" borderId="0" xfId="1" applyNumberFormat="1" applyFont="1" applyAlignment="1">
      <alignment horizontal="right"/>
    </xf>
    <xf numFmtId="173" fontId="70" fillId="7" borderId="0" xfId="1" applyNumberFormat="1" applyFont="1" applyFill="1" applyAlignment="1">
      <alignment horizontal="right"/>
    </xf>
    <xf numFmtId="173" fontId="12" fillId="7" borderId="0" xfId="1" applyNumberFormat="1" applyFont="1" applyFill="1" applyAlignment="1">
      <alignment horizontal="right"/>
    </xf>
    <xf numFmtId="173" fontId="12" fillId="0" borderId="0" xfId="1" applyNumberFormat="1" applyFont="1" applyAlignment="1">
      <alignment vertical="center"/>
    </xf>
    <xf numFmtId="173" fontId="12" fillId="8" borderId="13" xfId="1" applyNumberFormat="1" applyFont="1" applyFill="1" applyBorder="1" applyAlignment="1">
      <alignment horizontal="right"/>
    </xf>
    <xf numFmtId="173" fontId="70" fillId="8" borderId="0" xfId="1" applyNumberFormat="1" applyFont="1" applyFill="1" applyAlignment="1">
      <alignment horizontal="right"/>
    </xf>
    <xf numFmtId="4" fontId="12" fillId="8" borderId="0" xfId="0" applyNumberFormat="1" applyFont="1" applyFill="1"/>
    <xf numFmtId="0" fontId="87" fillId="8" borderId="0" xfId="0" applyFont="1" applyFill="1"/>
    <xf numFmtId="173" fontId="35" fillId="7" borderId="13" xfId="1" applyNumberFormat="1" applyFont="1" applyFill="1" applyBorder="1"/>
    <xf numFmtId="173" fontId="35" fillId="3" borderId="13" xfId="1" applyNumberFormat="1" applyFont="1" applyFill="1" applyBorder="1"/>
    <xf numFmtId="173" fontId="35" fillId="7" borderId="13" xfId="1" applyNumberFormat="1" applyFont="1" applyFill="1" applyBorder="1" applyAlignment="1">
      <alignment horizontal="right"/>
    </xf>
    <xf numFmtId="173" fontId="13" fillId="0" borderId="10" xfId="1" applyNumberFormat="1" applyFont="1" applyBorder="1" applyAlignment="1">
      <alignment horizontal="right"/>
    </xf>
    <xf numFmtId="4" fontId="8" fillId="2" borderId="27" xfId="0" applyNumberFormat="1" applyFont="1" applyFill="1" applyBorder="1" applyAlignment="1">
      <alignment horizontal="left" vertical="center"/>
    </xf>
    <xf numFmtId="4" fontId="8" fillId="0" borderId="18" xfId="0" applyNumberFormat="1" applyFont="1" applyBorder="1"/>
    <xf numFmtId="173" fontId="7" fillId="2" borderId="18" xfId="1" applyNumberFormat="1" applyFont="1" applyFill="1" applyBorder="1" applyAlignment="1">
      <alignment horizontal="right"/>
    </xf>
    <xf numFmtId="173" fontId="7" fillId="0" borderId="18" xfId="1" applyNumberFormat="1" applyFont="1" applyBorder="1" applyAlignment="1">
      <alignment horizontal="right"/>
    </xf>
    <xf numFmtId="173" fontId="12" fillId="8" borderId="18" xfId="1" applyNumberFormat="1" applyFont="1" applyFill="1" applyBorder="1" applyAlignment="1">
      <alignment horizontal="right"/>
    </xf>
    <xf numFmtId="173" fontId="12" fillId="0" borderId="18" xfId="1" applyNumberFormat="1" applyFont="1" applyBorder="1" applyAlignment="1">
      <alignment horizontal="right"/>
    </xf>
    <xf numFmtId="173" fontId="12" fillId="7" borderId="18" xfId="1" applyNumberFormat="1" applyFont="1" applyFill="1" applyBorder="1" applyAlignment="1">
      <alignment horizontal="right"/>
    </xf>
    <xf numFmtId="3" fontId="22" fillId="0" borderId="28" xfId="0" applyNumberFormat="1" applyFont="1" applyBorder="1"/>
    <xf numFmtId="10" fontId="40" fillId="0" borderId="0" xfId="0" applyNumberFormat="1" applyFont="1"/>
    <xf numFmtId="4" fontId="12" fillId="0" borderId="5" xfId="0" applyNumberFormat="1" applyFont="1" applyBorder="1"/>
    <xf numFmtId="4" fontId="7" fillId="2" borderId="5" xfId="0" applyNumberFormat="1" applyFont="1" applyFill="1" applyBorder="1"/>
    <xf numFmtId="4" fontId="7" fillId="2" borderId="13" xfId="0" applyNumberFormat="1" applyFont="1" applyFill="1" applyBorder="1"/>
    <xf numFmtId="173" fontId="12" fillId="0" borderId="13" xfId="1" applyNumberFormat="1" applyFont="1" applyBorder="1"/>
    <xf numFmtId="175" fontId="72" fillId="0" borderId="0" xfId="1" applyNumberFormat="1" applyFont="1" applyAlignment="1">
      <alignment horizontal="right"/>
    </xf>
    <xf numFmtId="175" fontId="79" fillId="0" borderId="0" xfId="1" applyNumberFormat="1" applyFont="1" applyAlignment="1">
      <alignment horizontal="right"/>
    </xf>
    <xf numFmtId="175" fontId="81" fillId="0" borderId="0" xfId="1" applyNumberFormat="1" applyFont="1" applyAlignment="1">
      <alignment horizontal="right"/>
    </xf>
    <xf numFmtId="175" fontId="81" fillId="7" borderId="13" xfId="1" applyNumberFormat="1" applyFont="1" applyFill="1" applyBorder="1" applyAlignment="1">
      <alignment horizontal="right"/>
    </xf>
    <xf numFmtId="175" fontId="81" fillId="7" borderId="13" xfId="1" applyNumberFormat="1" applyFont="1" applyFill="1" applyBorder="1"/>
    <xf numFmtId="175" fontId="81" fillId="7" borderId="0" xfId="1" applyNumberFormat="1" applyFont="1" applyFill="1" applyAlignment="1">
      <alignment horizontal="right"/>
    </xf>
    <xf numFmtId="0" fontId="45" fillId="7" borderId="0" xfId="0" applyFont="1" applyFill="1"/>
    <xf numFmtId="4" fontId="45" fillId="7" borderId="0" xfId="0" applyNumberFormat="1" applyFont="1" applyFill="1" applyAlignment="1">
      <alignment horizontal="right"/>
    </xf>
    <xf numFmtId="0" fontId="45" fillId="7" borderId="0" xfId="0" applyFont="1" applyFill="1" applyAlignment="1">
      <alignment horizontal="right"/>
    </xf>
    <xf numFmtId="3" fontId="45" fillId="7" borderId="0" xfId="0" applyNumberFormat="1" applyFont="1" applyFill="1"/>
    <xf numFmtId="4" fontId="45" fillId="7" borderId="0" xfId="0" applyNumberFormat="1" applyFont="1" applyFill="1"/>
    <xf numFmtId="173" fontId="81" fillId="0" borderId="10" xfId="1" applyNumberFormat="1" applyFont="1" applyBorder="1"/>
    <xf numFmtId="173" fontId="81" fillId="0" borderId="10" xfId="1" applyNumberFormat="1" applyFont="1" applyBorder="1" applyAlignment="1">
      <alignment horizontal="right"/>
    </xf>
    <xf numFmtId="173" fontId="81" fillId="0" borderId="28" xfId="1" applyNumberFormat="1" applyFont="1" applyBorder="1" applyAlignment="1">
      <alignment horizontal="right"/>
    </xf>
    <xf numFmtId="43" fontId="22" fillId="0" borderId="0" xfId="1" applyFont="1" applyAlignment="1">
      <alignment horizontal="right"/>
    </xf>
    <xf numFmtId="0" fontId="49" fillId="3" borderId="13" xfId="0" applyFont="1" applyFill="1" applyBorder="1"/>
    <xf numFmtId="0" fontId="53" fillId="0" borderId="0" xfId="0" applyFont="1"/>
    <xf numFmtId="0" fontId="51" fillId="3" borderId="13" xfId="0" applyFont="1" applyFill="1" applyBorder="1" applyAlignment="1">
      <alignment horizontal="center"/>
    </xf>
    <xf numFmtId="0" fontId="45" fillId="3" borderId="13" xfId="0" applyFont="1" applyFill="1" applyBorder="1" applyAlignment="1">
      <alignment horizontal="center"/>
    </xf>
    <xf numFmtId="0" fontId="53" fillId="0" borderId="0" xfId="0" applyFont="1" applyAlignment="1">
      <alignment horizontal="center"/>
    </xf>
    <xf numFmtId="3" fontId="51" fillId="3" borderId="13" xfId="0" applyNumberFormat="1" applyFont="1" applyFill="1" applyBorder="1" applyAlignment="1">
      <alignment horizontal="center"/>
    </xf>
    <xf numFmtId="0" fontId="51" fillId="3" borderId="13" xfId="0" applyFont="1" applyFill="1" applyBorder="1"/>
    <xf numFmtId="0" fontId="81" fillId="7" borderId="13" xfId="0" applyFont="1" applyFill="1" applyBorder="1"/>
    <xf numFmtId="173" fontId="58" fillId="0" borderId="13" xfId="1" applyNumberFormat="1" applyFont="1" applyBorder="1"/>
    <xf numFmtId="3" fontId="1" fillId="0" borderId="5" xfId="0" applyNumberFormat="1" applyFont="1" applyBorder="1"/>
    <xf numFmtId="3" fontId="1" fillId="0" borderId="0" xfId="0" applyNumberFormat="1" applyFont="1"/>
    <xf numFmtId="173" fontId="1" fillId="0" borderId="0" xfId="1" applyNumberFormat="1" applyFont="1"/>
    <xf numFmtId="3" fontId="1" fillId="0" borderId="4" xfId="0" applyNumberFormat="1" applyFont="1" applyBorder="1"/>
    <xf numFmtId="173" fontId="1" fillId="7" borderId="13" xfId="1" applyNumberFormat="1" applyFont="1" applyFill="1" applyBorder="1" applyAlignment="1">
      <alignment horizontal="right"/>
    </xf>
    <xf numFmtId="3" fontId="1" fillId="0" borderId="5" xfId="0" applyNumberFormat="1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173" fontId="1" fillId="0" borderId="0" xfId="1" applyNumberFormat="1" applyFont="1" applyAlignment="1">
      <alignment horizontal="right" vertical="center"/>
    </xf>
    <xf numFmtId="173" fontId="1" fillId="7" borderId="13" xfId="1" applyNumberFormat="1" applyFont="1" applyFill="1" applyBorder="1" applyAlignment="1">
      <alignment horizontal="right" vertical="center"/>
    </xf>
    <xf numFmtId="3" fontId="1" fillId="0" borderId="4" xfId="0" applyNumberFormat="1" applyFont="1" applyBorder="1" applyAlignment="1">
      <alignment vertical="center"/>
    </xf>
    <xf numFmtId="3" fontId="82" fillId="0" borderId="0" xfId="0" applyNumberFormat="1" applyFont="1" applyAlignment="1">
      <alignment horizontal="center"/>
    </xf>
    <xf numFmtId="0" fontId="83" fillId="0" borderId="0" xfId="0" applyFont="1" applyAlignment="1"/>
    <xf numFmtId="3" fontId="4" fillId="0" borderId="0" xfId="0" applyNumberFormat="1" applyFont="1" applyAlignment="1">
      <alignment horizontal="center"/>
    </xf>
    <xf numFmtId="0" fontId="0" fillId="0" borderId="0" xfId="0" applyAlignment="1"/>
    <xf numFmtId="3" fontId="8" fillId="2" borderId="22" xfId="0" applyNumberFormat="1" applyFont="1" applyFill="1" applyBorder="1" applyAlignment="1">
      <alignment horizontal="center" vertical="center"/>
    </xf>
    <xf numFmtId="0" fontId="9" fillId="0" borderId="23" xfId="0" applyFont="1" applyBorder="1" applyAlignment="1"/>
    <xf numFmtId="3" fontId="8" fillId="2" borderId="17" xfId="0" applyNumberFormat="1" applyFont="1" applyFill="1" applyBorder="1" applyAlignment="1">
      <alignment horizontal="center" vertical="center"/>
    </xf>
    <xf numFmtId="0" fontId="9" fillId="0" borderId="13" xfId="0" applyFont="1" applyBorder="1" applyAlignment="1"/>
    <xf numFmtId="3" fontId="7" fillId="2" borderId="5" xfId="0" applyNumberFormat="1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0" fontId="43" fillId="0" borderId="0" xfId="0" applyFont="1" applyAlignment="1"/>
    <xf numFmtId="3" fontId="7" fillId="2" borderId="7" xfId="0" applyNumberFormat="1" applyFont="1" applyFill="1" applyBorder="1" applyAlignment="1">
      <alignment horizontal="center" vertical="center"/>
    </xf>
    <xf numFmtId="0" fontId="9" fillId="0" borderId="8" xfId="0" applyFont="1" applyBorder="1" applyAlignment="1"/>
    <xf numFmtId="0" fontId="9" fillId="0" borderId="15" xfId="0" applyFont="1" applyBorder="1" applyAlignment="1"/>
    <xf numFmtId="0" fontId="9" fillId="0" borderId="10" xfId="0" applyFont="1" applyBorder="1" applyAlignment="1"/>
    <xf numFmtId="3" fontId="7" fillId="2" borderId="6" xfId="0" applyNumberFormat="1" applyFont="1" applyFill="1" applyBorder="1" applyAlignment="1">
      <alignment horizontal="center" vertical="center"/>
    </xf>
    <xf numFmtId="0" fontId="9" fillId="0" borderId="11" xfId="0" applyFont="1" applyBorder="1" applyAlignment="1"/>
    <xf numFmtId="0" fontId="9" fillId="0" borderId="9" xfId="0" applyFont="1" applyBorder="1" applyAlignment="1"/>
    <xf numFmtId="3" fontId="7" fillId="2" borderId="3" xfId="0" applyNumberFormat="1" applyFont="1" applyFill="1" applyBorder="1" applyAlignment="1">
      <alignment horizontal="center" vertical="center"/>
    </xf>
    <xf numFmtId="0" fontId="9" fillId="0" borderId="12" xfId="0" applyFont="1" applyBorder="1" applyAlignment="1"/>
    <xf numFmtId="3" fontId="72" fillId="2" borderId="7" xfId="0" applyNumberFormat="1" applyFont="1" applyFill="1" applyBorder="1" applyAlignment="1">
      <alignment horizontal="center" vertical="center"/>
    </xf>
    <xf numFmtId="0" fontId="78" fillId="0" borderId="9" xfId="0" applyFont="1" applyBorder="1" applyAlignment="1"/>
    <xf numFmtId="0" fontId="78" fillId="0" borderId="15" xfId="0" applyFont="1" applyBorder="1" applyAlignment="1"/>
    <xf numFmtId="0" fontId="78" fillId="0" borderId="16" xfId="0" applyFont="1" applyBorder="1" applyAlignment="1"/>
    <xf numFmtId="3" fontId="72" fillId="2" borderId="5" xfId="0" applyNumberFormat="1" applyFont="1" applyFill="1" applyBorder="1" applyAlignment="1">
      <alignment horizontal="center"/>
    </xf>
    <xf numFmtId="0" fontId="78" fillId="0" borderId="13" xfId="0" applyFont="1" applyBorder="1" applyAlignment="1"/>
    <xf numFmtId="3" fontId="72" fillId="2" borderId="6" xfId="0" applyNumberFormat="1" applyFont="1" applyFill="1" applyBorder="1" applyAlignment="1">
      <alignment horizontal="center" vertical="center"/>
    </xf>
    <xf numFmtId="0" fontId="78" fillId="0" borderId="11" xfId="0" applyFont="1" applyBorder="1" applyAlignment="1"/>
    <xf numFmtId="3" fontId="72" fillId="2" borderId="3" xfId="0" applyNumberFormat="1" applyFont="1" applyFill="1" applyBorder="1" applyAlignment="1">
      <alignment horizontal="center" vertical="center"/>
    </xf>
    <xf numFmtId="0" fontId="78" fillId="0" borderId="1" xfId="0" applyFont="1" applyBorder="1" applyAlignment="1"/>
    <xf numFmtId="0" fontId="78" fillId="0" borderId="12" xfId="0" applyFont="1" applyBorder="1" applyAlignment="1"/>
    <xf numFmtId="4" fontId="8" fillId="2" borderId="6" xfId="0" applyNumberFormat="1" applyFont="1" applyFill="1" applyBorder="1" applyAlignment="1">
      <alignment horizontal="center" vertical="center"/>
    </xf>
    <xf numFmtId="3" fontId="8" fillId="2" borderId="7" xfId="0" applyNumberFormat="1" applyFont="1" applyFill="1" applyBorder="1" applyAlignment="1">
      <alignment horizontal="center" vertical="center"/>
    </xf>
    <xf numFmtId="0" fontId="9" fillId="0" borderId="5" xfId="0" applyFont="1" applyBorder="1" applyAlignment="1"/>
    <xf numFmtId="0" fontId="9" fillId="0" borderId="4" xfId="0" applyFont="1" applyBorder="1" applyAlignment="1"/>
    <xf numFmtId="0" fontId="9" fillId="0" borderId="16" xfId="0" applyFont="1" applyBorder="1" applyAlignment="1"/>
    <xf numFmtId="3" fontId="7" fillId="2" borderId="5" xfId="0" applyNumberFormat="1" applyFont="1" applyFill="1" applyBorder="1" applyAlignment="1">
      <alignment horizontal="center"/>
    </xf>
    <xf numFmtId="0" fontId="70" fillId="0" borderId="13" xfId="0" applyFont="1" applyBorder="1" applyAlignment="1"/>
    <xf numFmtId="3" fontId="88" fillId="0" borderId="0" xfId="0" applyNumberFormat="1" applyFont="1" applyAlignment="1">
      <alignment horizontal="center" wrapText="1"/>
    </xf>
    <xf numFmtId="0" fontId="89" fillId="0" borderId="0" xfId="0" applyFont="1" applyAlignment="1"/>
    <xf numFmtId="164" fontId="8" fillId="2" borderId="6" xfId="0" applyNumberFormat="1" applyFont="1" applyFill="1" applyBorder="1" applyAlignment="1">
      <alignment horizontal="center" vertical="center"/>
    </xf>
    <xf numFmtId="0" fontId="9" fillId="0" borderId="14" xfId="0" applyFont="1" applyBorder="1" applyAlignment="1"/>
    <xf numFmtId="3" fontId="8" fillId="2" borderId="3" xfId="0" applyNumberFormat="1" applyFont="1" applyFill="1" applyBorder="1" applyAlignment="1">
      <alignment horizontal="center" vertical="center"/>
    </xf>
    <xf numFmtId="0" fontId="9" fillId="0" borderId="1" xfId="0" applyFont="1" applyBorder="1" applyAlignment="1"/>
    <xf numFmtId="0" fontId="9" fillId="0" borderId="30" xfId="0" applyFont="1" applyBorder="1" applyAlignment="1"/>
    <xf numFmtId="4" fontId="8" fillId="2" borderId="3" xfId="0" applyNumberFormat="1" applyFont="1" applyFill="1" applyBorder="1" applyAlignment="1">
      <alignment horizontal="center" vertical="center"/>
    </xf>
    <xf numFmtId="4" fontId="8" fillId="2" borderId="7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/>
    </xf>
    <xf numFmtId="4" fontId="4" fillId="0" borderId="0" xfId="0" applyNumberFormat="1" applyFont="1" applyAlignment="1">
      <alignment horizontal="center"/>
    </xf>
    <xf numFmtId="0" fontId="50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72" fillId="2" borderId="3" xfId="0" applyFont="1" applyFill="1" applyBorder="1" applyAlignment="1">
      <alignment horizontal="center" vertical="center" wrapText="1"/>
    </xf>
    <xf numFmtId="0" fontId="78" fillId="0" borderId="1" xfId="0" applyFont="1" applyBorder="1" applyAlignment="1">
      <alignment wrapText="1"/>
    </xf>
    <xf numFmtId="0" fontId="78" fillId="0" borderId="12" xfId="0" applyFont="1" applyBorder="1" applyAlignment="1">
      <alignment wrapText="1"/>
    </xf>
    <xf numFmtId="0" fontId="72" fillId="2" borderId="3" xfId="0" applyFont="1" applyFill="1" applyBorder="1" applyAlignment="1">
      <alignment horizontal="center" vertical="center"/>
    </xf>
    <xf numFmtId="0" fontId="72" fillId="2" borderId="5" xfId="0" applyFont="1" applyFill="1" applyBorder="1" applyAlignment="1">
      <alignment horizontal="center"/>
    </xf>
    <xf numFmtId="3" fontId="72" fillId="4" borderId="3" xfId="0" applyNumberFormat="1" applyFont="1" applyFill="1" applyBorder="1" applyAlignment="1">
      <alignment horizontal="center" vertical="center"/>
    </xf>
    <xf numFmtId="3" fontId="72" fillId="4" borderId="5" xfId="0" applyNumberFormat="1" applyFont="1" applyFill="1" applyBorder="1" applyAlignment="1">
      <alignment horizontal="center"/>
    </xf>
    <xf numFmtId="0" fontId="72" fillId="2" borderId="22" xfId="0" applyFont="1" applyFill="1" applyBorder="1" applyAlignment="1">
      <alignment horizontal="center" vertical="center"/>
    </xf>
    <xf numFmtId="0" fontId="78" fillId="0" borderId="23" xfId="0" applyFont="1" applyBorder="1" applyAlignment="1"/>
    <xf numFmtId="0" fontId="72" fillId="2" borderId="17" xfId="0" applyFont="1" applyFill="1" applyBorder="1" applyAlignment="1">
      <alignment horizontal="center"/>
    </xf>
    <xf numFmtId="0" fontId="80" fillId="2" borderId="3" xfId="0" applyFont="1" applyFill="1" applyBorder="1" applyAlignment="1">
      <alignment horizontal="center" vertical="center"/>
    </xf>
    <xf numFmtId="0" fontId="73" fillId="0" borderId="1" xfId="0" applyFont="1" applyBorder="1" applyAlignment="1"/>
    <xf numFmtId="0" fontId="73" fillId="0" borderId="12" xfId="0" applyFont="1" applyBorder="1" applyAlignment="1"/>
    <xf numFmtId="0" fontId="80" fillId="2" borderId="5" xfId="0" applyFont="1" applyFill="1" applyBorder="1" applyAlignment="1">
      <alignment horizontal="center"/>
    </xf>
    <xf numFmtId="0" fontId="73" fillId="0" borderId="13" xfId="0" applyFont="1" applyBorder="1" applyAlignment="1"/>
    <xf numFmtId="0" fontId="80" fillId="0" borderId="0" xfId="0" applyFont="1" applyAlignment="1">
      <alignment horizontal="center"/>
    </xf>
    <xf numFmtId="0" fontId="75" fillId="0" borderId="0" xfId="0" applyFont="1" applyAlignment="1"/>
    <xf numFmtId="0" fontId="72" fillId="0" borderId="0" xfId="0" applyFont="1" applyAlignment="1">
      <alignment horizontal="center"/>
    </xf>
    <xf numFmtId="0" fontId="76" fillId="0" borderId="0" xfId="0" applyFont="1" applyAlignment="1"/>
    <xf numFmtId="0" fontId="7" fillId="0" borderId="0" xfId="0" applyFont="1" applyAlignment="1">
      <alignment horizontal="center"/>
    </xf>
    <xf numFmtId="0" fontId="35" fillId="0" borderId="0" xfId="0" applyFont="1" applyAlignment="1"/>
  </cellXfs>
  <cellStyles count="37">
    <cellStyle name="Excel Built-in Normal" xfId="9" xr:uid="{00000000-0005-0000-0000-000000000000}"/>
    <cellStyle name="Millares" xfId="1" builtinId="3"/>
    <cellStyle name="Millares 2" xfId="8" xr:uid="{00000000-0005-0000-0000-000002000000}"/>
    <cellStyle name="Millares 3" xfId="4" xr:uid="{00000000-0005-0000-0000-000003000000}"/>
    <cellStyle name="Normal" xfId="0" builtinId="0"/>
    <cellStyle name="Normal 10" xfId="17" xr:uid="{00000000-0005-0000-0000-000005000000}"/>
    <cellStyle name="Normal 11" xfId="18" xr:uid="{00000000-0005-0000-0000-000006000000}"/>
    <cellStyle name="Normal 12" xfId="19" xr:uid="{00000000-0005-0000-0000-000007000000}"/>
    <cellStyle name="Normal 13" xfId="20" xr:uid="{00000000-0005-0000-0000-000008000000}"/>
    <cellStyle name="Normal 14" xfId="21" xr:uid="{00000000-0005-0000-0000-000009000000}"/>
    <cellStyle name="Normal 15" xfId="22" xr:uid="{00000000-0005-0000-0000-00000A000000}"/>
    <cellStyle name="Normal 16" xfId="23" xr:uid="{00000000-0005-0000-0000-00000B000000}"/>
    <cellStyle name="Normal 17" xfId="24" xr:uid="{00000000-0005-0000-0000-00000C000000}"/>
    <cellStyle name="Normal 18" xfId="25" xr:uid="{00000000-0005-0000-0000-00000D000000}"/>
    <cellStyle name="Normal 19" xfId="26" xr:uid="{00000000-0005-0000-0000-00000E000000}"/>
    <cellStyle name="Normal 2" xfId="2" xr:uid="{00000000-0005-0000-0000-00000F000000}"/>
    <cellStyle name="Normal 2 2" xfId="7" xr:uid="{00000000-0005-0000-0000-000010000000}"/>
    <cellStyle name="Normal 2 3" xfId="5" xr:uid="{00000000-0005-0000-0000-000011000000}"/>
    <cellStyle name="Normal 20" xfId="27" xr:uid="{00000000-0005-0000-0000-000012000000}"/>
    <cellStyle name="Normal 21" xfId="28" xr:uid="{00000000-0005-0000-0000-000013000000}"/>
    <cellStyle name="Normal 22" xfId="29" xr:uid="{00000000-0005-0000-0000-000014000000}"/>
    <cellStyle name="Normal 23" xfId="30" xr:uid="{00000000-0005-0000-0000-000015000000}"/>
    <cellStyle name="Normal 24" xfId="31" xr:uid="{00000000-0005-0000-0000-000016000000}"/>
    <cellStyle name="Normal 25" xfId="32" xr:uid="{00000000-0005-0000-0000-000017000000}"/>
    <cellStyle name="Normal 26" xfId="33" xr:uid="{00000000-0005-0000-0000-000018000000}"/>
    <cellStyle name="Normal 27" xfId="34" xr:uid="{00000000-0005-0000-0000-000019000000}"/>
    <cellStyle name="Normal 28" xfId="13" xr:uid="{00000000-0005-0000-0000-00001A000000}"/>
    <cellStyle name="Normal 29" xfId="11" xr:uid="{00000000-0005-0000-0000-00001B000000}"/>
    <cellStyle name="Normal 3" xfId="6" xr:uid="{00000000-0005-0000-0000-00001C000000}"/>
    <cellStyle name="Normal 30" xfId="35" xr:uid="{00000000-0005-0000-0000-00001D000000}"/>
    <cellStyle name="Normal 31" xfId="36" xr:uid="{00000000-0005-0000-0000-00001E000000}"/>
    <cellStyle name="Normal 4" xfId="3" xr:uid="{00000000-0005-0000-0000-00001F000000}"/>
    <cellStyle name="Normal 5" xfId="10" xr:uid="{00000000-0005-0000-0000-000020000000}"/>
    <cellStyle name="Normal 6" xfId="12" xr:uid="{00000000-0005-0000-0000-000021000000}"/>
    <cellStyle name="Normal 7" xfId="14" xr:uid="{00000000-0005-0000-0000-000022000000}"/>
    <cellStyle name="Normal 8" xfId="15" xr:uid="{00000000-0005-0000-0000-000023000000}"/>
    <cellStyle name="Normal 9" xfId="16" xr:uid="{00000000-0005-0000-0000-000024000000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lvl="0">
              <a:defRPr sz="16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0" i="0">
                <a:solidFill>
                  <a:srgbClr val="000000"/>
                </a:solidFill>
                <a:latin typeface="+mn-lt"/>
              </a:rPr>
              <a:t>PERÚ: DESEMBARQUE DE RECURSOS HIDROBIOLÓGICOS MARÍTIMOS Y 
CONTINENTALES SEGÚN UTILIZACIÓN, 2021
(TM)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1512297226582941E-2"/>
          <c:y val="0.23562343863643551"/>
          <c:w val="0.97697540554683415"/>
          <c:h val="0.56919204376561361"/>
        </c:manualLayout>
      </c:layout>
      <c:barChart>
        <c:barDir val="col"/>
        <c:grouping val="clustered"/>
        <c:varyColors val="1"/>
        <c:ser>
          <c:idx val="0"/>
          <c:order val="0"/>
          <c:tx>
            <c:v>Consumo Humano Directo</c:v>
          </c:tx>
          <c:spPr>
            <a:solidFill>
              <a:srgbClr val="4F81BD"/>
            </a:solidFill>
            <a:ln>
              <a:noFill/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'Desem Total'!$B$90:$M$90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'Desem Total'!$B$91:$M$91</c:f>
              <c:numCache>
                <c:formatCode>#,##0</c:formatCode>
                <c:ptCount val="12"/>
                <c:pt idx="0">
                  <c:v>131398.54644043863</c:v>
                </c:pt>
                <c:pt idx="1">
                  <c:v>211574.79545236411</c:v>
                </c:pt>
                <c:pt idx="2">
                  <c:v>156036.73233455795</c:v>
                </c:pt>
                <c:pt idx="3">
                  <c:v>109939.53862420958</c:v>
                </c:pt>
                <c:pt idx="4">
                  <c:v>133293.70931002541</c:v>
                </c:pt>
                <c:pt idx="5">
                  <c:v>126149.7323366045</c:v>
                </c:pt>
                <c:pt idx="6">
                  <c:v>113403.7016133552</c:v>
                </c:pt>
                <c:pt idx="7">
                  <c:v>105948.84722809379</c:v>
                </c:pt>
                <c:pt idx="8">
                  <c:v>76906.120564760582</c:v>
                </c:pt>
                <c:pt idx="9">
                  <c:v>87155.679641696974</c:v>
                </c:pt>
                <c:pt idx="10">
                  <c:v>108021.63343769405</c:v>
                </c:pt>
                <c:pt idx="11">
                  <c:v>110960.12128986458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C01C-48BA-8EED-1F53388B1AB1}"/>
            </c:ext>
          </c:extLst>
        </c:ser>
        <c:ser>
          <c:idx val="1"/>
          <c:order val="1"/>
          <c:tx>
            <c:v>Consumo Humano Indirecto</c:v>
          </c:tx>
          <c:spPr>
            <a:solidFill>
              <a:srgbClr val="95B3D7"/>
            </a:solidFill>
            <a:ln>
              <a:noFill/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'Desem Total'!$B$90:$M$90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'Desem Total'!$B$92:$M$92</c:f>
              <c:numCache>
                <c:formatCode>#,##0</c:formatCode>
                <c:ptCount val="12"/>
                <c:pt idx="0">
                  <c:v>515540.89899999998</c:v>
                </c:pt>
                <c:pt idx="1">
                  <c:v>35589.426700000004</c:v>
                </c:pt>
                <c:pt idx="2">
                  <c:v>68083.633000000002</c:v>
                </c:pt>
                <c:pt idx="3">
                  <c:v>306343.47550000012</c:v>
                </c:pt>
                <c:pt idx="4">
                  <c:v>1324980.6554</c:v>
                </c:pt>
                <c:pt idx="5">
                  <c:v>718992.24899999995</c:v>
                </c:pt>
                <c:pt idx="6">
                  <c:v>197475.72950000002</c:v>
                </c:pt>
                <c:pt idx="7">
                  <c:v>2689.4670000000001</c:v>
                </c:pt>
                <c:pt idx="8">
                  <c:v>128.828</c:v>
                </c:pt>
                <c:pt idx="9">
                  <c:v>1260.3159999999998</c:v>
                </c:pt>
                <c:pt idx="10">
                  <c:v>917919.23023700004</c:v>
                </c:pt>
                <c:pt idx="11">
                  <c:v>1081185.4563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1-C01C-48BA-8EED-1F53388B1A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362942170"/>
        <c:axId val="1098553276"/>
      </c:barChart>
      <c:catAx>
        <c:axId val="136294217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lvl="0">
              <a:defRPr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98553276"/>
        <c:crosses val="autoZero"/>
        <c:auto val="1"/>
        <c:lblAlgn val="ctr"/>
        <c:lblOffset val="100"/>
        <c:noMultiLvlLbl val="1"/>
      </c:catAx>
      <c:valAx>
        <c:axId val="1098553276"/>
        <c:scaling>
          <c:orientation val="minMax"/>
          <c:max val="1400000"/>
        </c:scaling>
        <c:delete val="1"/>
        <c:axPos val="l"/>
        <c:numFmt formatCode="#,##0" sourceLinked="1"/>
        <c:majorTickMark val="none"/>
        <c:minorTickMark val="none"/>
        <c:tickLblPos val="nextTo"/>
        <c:crossAx val="136294217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1355525614243268"/>
          <c:y val="0.88947791164658629"/>
          <c:w val="0.30590884930592466"/>
          <c:h val="4.1498366921002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zero"/>
    <c:showDLblsOverMax val="1"/>
  </c:chart>
  <c:spPr>
    <a:solidFill>
      <a:srgbClr val="FFFFFF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lvl="0">
              <a:defRPr sz="1200" b="1" i="0" u="none" strike="noStrike" kern="1200" baseline="0">
                <a:solidFill>
                  <a:srgbClr val="333333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>
                <a:solidFill>
                  <a:srgbClr val="333333"/>
                </a:solidFill>
                <a:latin typeface="+mn-lt"/>
              </a:rPr>
              <a:t>PERÚ: DESEMBARQUE DE RECURSOS HIDROBIOLÓGICOS MARÍTIMOS SEGÚN UTILIZACIÓN,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>
            <a:defRPr sz="1200" b="1" i="0" u="none" strike="noStrike" kern="1200" baseline="0">
              <a:solidFill>
                <a:srgbClr val="333333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F4-47BB-B5E1-736DF2215366}"/>
              </c:ext>
            </c:extLst>
          </c:dPt>
          <c:dPt>
            <c:idx val="1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3F4-47BB-B5E1-736DF2215366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'RHM por especie'!$D$100:$D$101</c:f>
              <c:strCache>
                <c:ptCount val="2"/>
                <c:pt idx="0">
                  <c:v>Consumo Humano Directo</c:v>
                </c:pt>
                <c:pt idx="1">
                  <c:v>Consumo Humano Indirecto</c:v>
                </c:pt>
              </c:strCache>
            </c:strRef>
          </c:cat>
          <c:val>
            <c:numRef>
              <c:f>'RHM por especie'!$E$100:$E$101</c:f>
              <c:numCache>
                <c:formatCode>#,##0</c:formatCode>
                <c:ptCount val="2"/>
                <c:pt idx="0">
                  <c:v>1393169.9460320792</c:v>
                </c:pt>
                <c:pt idx="1">
                  <c:v>5170189.3656370007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F4-47BB-B5E1-736DF221536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1"/>
  </c:chart>
  <c:spPr>
    <a:solidFill>
      <a:srgbClr val="FFFFFF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rgbClr val="333333"/>
                </a:solidFill>
                <a:latin typeface="+mn-lt"/>
              </a:defRPr>
            </a:pPr>
            <a:r>
              <a:rPr lang="en-US" sz="1200" b="1" i="0">
                <a:solidFill>
                  <a:srgbClr val="333333"/>
                </a:solidFill>
                <a:latin typeface="+mn-lt"/>
              </a:rPr>
              <a:t>PERÚ: DESEMBARQUE DE RECURSOS HIDROBIOLÓGICOS MARÍTIMOS SEGÚN ESPECIE, 2021</a:t>
            </a: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666699"/>
              </a:solidFill>
            </c:spPr>
            <c:extLst>
              <c:ext xmlns:c16="http://schemas.microsoft.com/office/drawing/2014/chart" uri="{C3380CC4-5D6E-409C-BE32-E72D297353CC}">
                <c16:uniqueId val="{00000001-AFDD-4D5A-8DA4-14BDD8EEB01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</c:spPr>
            <c:extLst>
              <c:ext xmlns:c16="http://schemas.microsoft.com/office/drawing/2014/chart" uri="{C3380CC4-5D6E-409C-BE32-E72D297353CC}">
                <c16:uniqueId val="{00000003-AFDD-4D5A-8DA4-14BDD8EEB01A}"/>
              </c:ext>
            </c:extLst>
          </c:dPt>
          <c:dPt>
            <c:idx val="2"/>
            <c:bubble3D val="0"/>
            <c:spPr>
              <a:solidFill>
                <a:srgbClr val="969696"/>
              </a:solidFill>
            </c:spPr>
            <c:extLst>
              <c:ext xmlns:c16="http://schemas.microsoft.com/office/drawing/2014/chart" uri="{C3380CC4-5D6E-409C-BE32-E72D297353CC}">
                <c16:uniqueId val="{00000005-AFDD-4D5A-8DA4-14BDD8EEB01A}"/>
              </c:ext>
            </c:extLst>
          </c:dPt>
          <c:dPt>
            <c:idx val="3"/>
            <c:bubble3D val="0"/>
            <c:spPr>
              <a:solidFill>
                <a:srgbClr val="666699"/>
              </a:solidFill>
            </c:spPr>
            <c:extLst>
              <c:ext xmlns:c16="http://schemas.microsoft.com/office/drawing/2014/chart" uri="{C3380CC4-5D6E-409C-BE32-E72D297353CC}">
                <c16:uniqueId val="{00000007-AFDD-4D5A-8DA4-14BDD8EEB01A}"/>
              </c:ext>
            </c:extLst>
          </c:dPt>
          <c:dLbls>
            <c:dLbl>
              <c:idx val="0"/>
              <c:layout>
                <c:manualLayout>
                  <c:x val="0.23261390887290159"/>
                  <c:y val="7.31261425959780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DD-4D5A-8DA4-14BDD8EEB01A}"/>
                </c:ext>
              </c:extLst>
            </c:dLbl>
            <c:dLbl>
              <c:idx val="1"/>
              <c:layout>
                <c:manualLayout>
                  <c:x val="-0.22302158273381295"/>
                  <c:y val="-1.46252285191956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DD-4D5A-8DA4-14BDD8EEB01A}"/>
                </c:ext>
              </c:extLst>
            </c:dLbl>
            <c:dLbl>
              <c:idx val="2"/>
              <c:layout>
                <c:manualLayout>
                  <c:x val="-0.14388489208633093"/>
                  <c:y val="-0.1486898232784887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DD-4D5A-8DA4-14BDD8EEB01A}"/>
                </c:ext>
              </c:extLst>
            </c:dLbl>
            <c:dLbl>
              <c:idx val="3"/>
              <c:layout>
                <c:manualLayout>
                  <c:x val="2.1582733812949551E-2"/>
                  <c:y val="-0.1389396709323583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DD-4D5A-8DA4-14BDD8EEB01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'RHM por especie'!$D$94:$D$97</c:f>
              <c:strCache>
                <c:ptCount val="4"/>
                <c:pt idx="0">
                  <c:v>Anchoveta</c:v>
                </c:pt>
                <c:pt idx="1">
                  <c:v>Pota</c:v>
                </c:pt>
                <c:pt idx="2">
                  <c:v>Caballa</c:v>
                </c:pt>
                <c:pt idx="3">
                  <c:v>Otros</c:v>
                </c:pt>
              </c:strCache>
            </c:strRef>
          </c:cat>
          <c:val>
            <c:numRef>
              <c:f>'RHM por especie'!$E$94:$E$97</c:f>
              <c:numCache>
                <c:formatCode>#,##0</c:formatCode>
                <c:ptCount val="4"/>
                <c:pt idx="0">
                  <c:v>5269216.3523344919</c:v>
                </c:pt>
                <c:pt idx="1">
                  <c:v>517709.84266667499</c:v>
                </c:pt>
                <c:pt idx="2">
                  <c:v>98784.570301672997</c:v>
                </c:pt>
                <c:pt idx="3">
                  <c:v>677648.54636623897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FDD-4D5A-8DA4-14BDD8EEB01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333333"/>
                </a:solidFill>
                <a:latin typeface="+mn-lt"/>
              </a:defRPr>
            </a:pPr>
            <a:r>
              <a:rPr lang="en-US" sz="1400" b="0" i="0">
                <a:solidFill>
                  <a:srgbClr val="333333"/>
                </a:solidFill>
                <a:latin typeface="+mn-lt"/>
              </a:rPr>
              <a:t>Perú: Desembarque de recursos hidrobiológicos marítimos por lugar de procedencia, 2021</a:t>
            </a: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666699"/>
              </a:solidFill>
            </c:spPr>
            <c:extLst>
              <c:ext xmlns:c16="http://schemas.microsoft.com/office/drawing/2014/chart" uri="{C3380CC4-5D6E-409C-BE32-E72D297353CC}">
                <c16:uniqueId val="{00000001-C794-41AE-A1F2-E08BA1E612B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</c:spPr>
            <c:extLst>
              <c:ext xmlns:c16="http://schemas.microsoft.com/office/drawing/2014/chart" uri="{C3380CC4-5D6E-409C-BE32-E72D297353CC}">
                <c16:uniqueId val="{00000003-C794-41AE-A1F2-E08BA1E612BF}"/>
              </c:ext>
            </c:extLst>
          </c:dPt>
          <c:dPt>
            <c:idx val="2"/>
            <c:bubble3D val="0"/>
            <c:spPr>
              <a:solidFill>
                <a:srgbClr val="969696"/>
              </a:solidFill>
            </c:spPr>
            <c:extLst>
              <c:ext xmlns:c16="http://schemas.microsoft.com/office/drawing/2014/chart" uri="{C3380CC4-5D6E-409C-BE32-E72D297353CC}">
                <c16:uniqueId val="{00000005-C794-41AE-A1F2-E08BA1E612BF}"/>
              </c:ext>
            </c:extLst>
          </c:dPt>
          <c:dPt>
            <c:idx val="3"/>
            <c:bubble3D val="0"/>
            <c:spPr>
              <a:solidFill>
                <a:srgbClr val="666699"/>
              </a:solidFill>
            </c:spPr>
            <c:extLst>
              <c:ext xmlns:c16="http://schemas.microsoft.com/office/drawing/2014/chart" uri="{C3380CC4-5D6E-409C-BE32-E72D297353CC}">
                <c16:uniqueId val="{00000007-C794-41AE-A1F2-E08BA1E612BF}"/>
              </c:ext>
            </c:extLst>
          </c:dPt>
          <c:dPt>
            <c:idx val="4"/>
            <c:bubble3D val="0"/>
            <c:spPr>
              <a:solidFill>
                <a:srgbClr val="33CCCC"/>
              </a:solidFill>
            </c:spPr>
            <c:extLst>
              <c:ext xmlns:c16="http://schemas.microsoft.com/office/drawing/2014/chart" uri="{C3380CC4-5D6E-409C-BE32-E72D297353CC}">
                <c16:uniqueId val="{00000009-C794-41AE-A1F2-E08BA1E612BF}"/>
              </c:ext>
            </c:extLst>
          </c:dPt>
          <c:dPt>
            <c:idx val="5"/>
            <c:bubble3D val="0"/>
            <c:spPr>
              <a:solidFill>
                <a:srgbClr val="FF9900"/>
              </a:solidFill>
            </c:spPr>
            <c:extLst>
              <c:ext xmlns:c16="http://schemas.microsoft.com/office/drawing/2014/chart" uri="{C3380CC4-5D6E-409C-BE32-E72D297353CC}">
                <c16:uniqueId val="{0000000B-C794-41AE-A1F2-E08BA1E612BF}"/>
              </c:ext>
            </c:extLst>
          </c:dPt>
          <c:dLbls>
            <c:dLbl>
              <c:idx val="0"/>
              <c:layout>
                <c:manualLayout>
                  <c:x val="0.17630853994490348"/>
                  <c:y val="-7.285974499089253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94-41AE-A1F2-E08BA1E612BF}"/>
                </c:ext>
              </c:extLst>
            </c:dLbl>
            <c:dLbl>
              <c:idx val="1"/>
              <c:layout>
                <c:manualLayout>
                  <c:x val="0.16528925619834711"/>
                  <c:y val="6.55737704918031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94-41AE-A1F2-E08BA1E612BF}"/>
                </c:ext>
              </c:extLst>
            </c:dLbl>
            <c:dLbl>
              <c:idx val="2"/>
              <c:layout>
                <c:manualLayout>
                  <c:x val="7.43801652892562E-2"/>
                  <c:y val="0.123861566484517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94-41AE-A1F2-E08BA1E612BF}"/>
                </c:ext>
              </c:extLst>
            </c:dLbl>
            <c:dLbl>
              <c:idx val="3"/>
              <c:layout>
                <c:manualLayout>
                  <c:x val="-9.9173553719008267E-2"/>
                  <c:y val="0.123861566484517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94-41AE-A1F2-E08BA1E612BF}"/>
                </c:ext>
              </c:extLst>
            </c:dLbl>
            <c:dLbl>
              <c:idx val="4"/>
              <c:layout>
                <c:manualLayout>
                  <c:x val="-0.11570247933884298"/>
                  <c:y val="5.46448087431692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94-41AE-A1F2-E08BA1E612BF}"/>
                </c:ext>
              </c:extLst>
            </c:dLbl>
            <c:dLbl>
              <c:idx val="5"/>
              <c:layout>
                <c:manualLayout>
                  <c:x val="-0.12672176308539945"/>
                  <c:y val="-5.46448087431693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94-41AE-A1F2-E08BA1E612B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'RHM por proced'!$C$75:$C$80</c:f>
              <c:strCache>
                <c:ptCount val="6"/>
                <c:pt idx="0">
                  <c:v>Chicama</c:v>
                </c:pt>
                <c:pt idx="1">
                  <c:v>Chimbote</c:v>
                </c:pt>
                <c:pt idx="2">
                  <c:v>Pisco</c:v>
                </c:pt>
                <c:pt idx="3">
                  <c:v>Callao</c:v>
                </c:pt>
                <c:pt idx="4">
                  <c:v>Paita </c:v>
                </c:pt>
                <c:pt idx="5">
                  <c:v>Otros</c:v>
                </c:pt>
              </c:strCache>
            </c:strRef>
          </c:cat>
          <c:val>
            <c:numRef>
              <c:f>'RHM por proced'!$D$75:$D$80</c:f>
              <c:numCache>
                <c:formatCode>#,##0</c:formatCode>
                <c:ptCount val="6"/>
                <c:pt idx="0">
                  <c:v>1213964.0179115902</c:v>
                </c:pt>
                <c:pt idx="1">
                  <c:v>1251805.5084475805</c:v>
                </c:pt>
                <c:pt idx="2">
                  <c:v>302581.85461518553</c:v>
                </c:pt>
                <c:pt idx="3">
                  <c:v>638949.22334179061</c:v>
                </c:pt>
                <c:pt idx="4">
                  <c:v>495711.27403055283</c:v>
                </c:pt>
                <c:pt idx="5">
                  <c:v>2660347.4337606514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794-41AE-A1F2-E08BA1E612B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lvl="0">
              <a:defRPr sz="1400" b="0" i="0" u="none" strike="noStrike" kern="1200" baseline="0">
                <a:solidFill>
                  <a:srgbClr val="333333"/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>
                <a:solidFill>
                  <a:srgbClr val="333333"/>
                </a:solidFill>
                <a:latin typeface="+mn-lt"/>
              </a:rPr>
              <a:t>Perú: Desembarque de recursos hidrobiológicos por tipo</a:t>
            </a:r>
            <a:r>
              <a:rPr lang="en-US" sz="1400" b="0" i="0" baseline="0">
                <a:solidFill>
                  <a:srgbClr val="333333"/>
                </a:solidFill>
                <a:latin typeface="+mn-lt"/>
              </a:rPr>
              <a:t> de </a:t>
            </a:r>
            <a:r>
              <a:rPr lang="en-US" sz="1400" b="0" i="0">
                <a:solidFill>
                  <a:srgbClr val="333333"/>
                </a:solidFill>
                <a:latin typeface="+mn-lt"/>
              </a:rPr>
              <a:t>utilización para C.H.D.,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>
            <a:defRPr sz="1400" b="0" i="0" u="none" strike="noStrike" kern="1200" baseline="0">
              <a:solidFill>
                <a:srgbClr val="333333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C08-4ABF-8BD6-8D70B4D9DD8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C08-4ABF-8BD6-8D70B4D9DD8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C08-4ABF-8BD6-8D70B4D9DD8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C08-4ABF-8BD6-8D70B4D9DD8D}"/>
              </c:ext>
            </c:extLst>
          </c:dPt>
          <c:dLbls>
            <c:dLbl>
              <c:idx val="0"/>
              <c:layout>
                <c:manualLayout>
                  <c:x val="0.16199376947040489"/>
                  <c:y val="2.89069557362240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08-4ABF-8BD6-8D70B4D9DD8D}"/>
                </c:ext>
              </c:extLst>
            </c:dLbl>
            <c:dLbl>
              <c:idx val="1"/>
              <c:layout>
                <c:manualLayout>
                  <c:x val="0.17196261682242972"/>
                  <c:y val="6.86540198735320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08-4ABF-8BD6-8D70B4D9DD8D}"/>
                </c:ext>
              </c:extLst>
            </c:dLbl>
            <c:dLbl>
              <c:idx val="2"/>
              <c:layout>
                <c:manualLayout>
                  <c:x val="-0.14454828660436139"/>
                  <c:y val="4.69738030713639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08-4ABF-8BD6-8D70B4D9DD8D}"/>
                </c:ext>
              </c:extLst>
            </c:dLbl>
            <c:dLbl>
              <c:idx val="3"/>
              <c:layout>
                <c:manualLayout>
                  <c:x val="-0.13956386292834891"/>
                  <c:y val="-7.94941282746160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08-4ABF-8BD6-8D70B4D9DD8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'RHM por proced'!$G$75:$G$78</c:f>
              <c:strCache>
                <c:ptCount val="4"/>
                <c:pt idx="0">
                  <c:v>Fresco</c:v>
                </c:pt>
                <c:pt idx="1">
                  <c:v>Enlatado</c:v>
                </c:pt>
                <c:pt idx="2">
                  <c:v>Congelado</c:v>
                </c:pt>
                <c:pt idx="3">
                  <c:v>Curado</c:v>
                </c:pt>
              </c:strCache>
            </c:strRef>
          </c:cat>
          <c:val>
            <c:numRef>
              <c:f>'RHM por proced'!$H$75:$H$78</c:f>
              <c:numCache>
                <c:formatCode>#,##0</c:formatCode>
                <c:ptCount val="4"/>
                <c:pt idx="0">
                  <c:v>395143.74291938049</c:v>
                </c:pt>
                <c:pt idx="1">
                  <c:v>154610.06989365499</c:v>
                </c:pt>
                <c:pt idx="2">
                  <c:v>762237.86322908127</c:v>
                </c:pt>
                <c:pt idx="3">
                  <c:v>81178.270428232834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C08-4ABF-8BD6-8D70B4D9DD8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1"/>
  </c:chart>
  <c:spPr>
    <a:solidFill>
      <a:srgbClr val="FFFFFF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rgbClr val="000000"/>
                </a:solidFill>
                <a:latin typeface="+mn-lt"/>
              </a:defRPr>
            </a:pPr>
            <a:r>
              <a:rPr lang="en-US" sz="1200" b="1" i="0">
                <a:solidFill>
                  <a:srgbClr val="000000"/>
                </a:solidFill>
                <a:latin typeface="+mn-lt"/>
              </a:rPr>
              <a:t>PERÚ: EXTRACCIÓN DE RECURSOS HIDROBIOLÓGICOS DE ORIGEN CONTINENTAL 
SEGÚN DEPARTAMENTO, 2021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6224976790564933"/>
          <c:y val="0.23017176472243919"/>
          <c:w val="0.29733463993856662"/>
          <c:h val="0.7301837270341207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FCC00"/>
              </a:solidFill>
            </c:spPr>
            <c:extLst>
              <c:ext xmlns:c16="http://schemas.microsoft.com/office/drawing/2014/chart" uri="{C3380CC4-5D6E-409C-BE32-E72D297353CC}">
                <c16:uniqueId val="{00000001-684A-408B-8B34-F7FB8C684AB1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>
              <c:ext xmlns:c16="http://schemas.microsoft.com/office/drawing/2014/chart" uri="{C3380CC4-5D6E-409C-BE32-E72D297353CC}">
                <c16:uniqueId val="{00000003-684A-408B-8B34-F7FB8C684AB1}"/>
              </c:ext>
            </c:extLst>
          </c:dPt>
          <c:dPt>
            <c:idx val="2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5-684A-408B-8B34-F7FB8C684AB1}"/>
              </c:ext>
            </c:extLst>
          </c:dPt>
          <c:dPt>
            <c:idx val="3"/>
            <c:bubble3D val="0"/>
            <c:spPr>
              <a:solidFill>
                <a:srgbClr val="339966"/>
              </a:solidFill>
            </c:spPr>
            <c:extLst>
              <c:ext xmlns:c16="http://schemas.microsoft.com/office/drawing/2014/chart" uri="{C3380CC4-5D6E-409C-BE32-E72D297353CC}">
                <c16:uniqueId val="{00000007-684A-408B-8B34-F7FB8C684AB1}"/>
              </c:ext>
            </c:extLst>
          </c:dPt>
          <c:dPt>
            <c:idx val="4"/>
            <c:bubble3D val="0"/>
            <c:spPr>
              <a:solidFill>
                <a:srgbClr val="CCFFCC"/>
              </a:solidFill>
            </c:spPr>
            <c:extLst>
              <c:ext xmlns:c16="http://schemas.microsoft.com/office/drawing/2014/chart" uri="{C3380CC4-5D6E-409C-BE32-E72D297353CC}">
                <c16:uniqueId val="{00000009-684A-408B-8B34-F7FB8C684AB1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'Continental Dpto'!$D$64:$D$68</c:f>
              <c:strCache>
                <c:ptCount val="5"/>
                <c:pt idx="0">
                  <c:v>Ucayali</c:v>
                </c:pt>
                <c:pt idx="1">
                  <c:v>Puno</c:v>
                </c:pt>
                <c:pt idx="2">
                  <c:v>Junín</c:v>
                </c:pt>
                <c:pt idx="3">
                  <c:v>Otros</c:v>
                </c:pt>
                <c:pt idx="4">
                  <c:v>Total</c:v>
                </c:pt>
              </c:strCache>
            </c:strRef>
          </c:cat>
          <c:val>
            <c:numRef>
              <c:f>'Continental Dpto'!$E$64:$E$68</c:f>
              <c:numCache>
                <c:formatCode>#,##0.0</c:formatCode>
                <c:ptCount val="5"/>
                <c:pt idx="0">
                  <c:v>3466.5116363440848</c:v>
                </c:pt>
                <c:pt idx="1">
                  <c:v>32832.517487499957</c:v>
                </c:pt>
                <c:pt idx="2">
                  <c:v>3896.464600000159</c:v>
                </c:pt>
                <c:pt idx="3">
                  <c:v>22377.77448200003</c:v>
                </c:pt>
                <c:pt idx="4">
                  <c:v>77618.738265844222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84A-408B-8B34-F7FB8C684AB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0" i="0">
                <a:solidFill>
                  <a:srgbClr val="000000"/>
                </a:solidFill>
                <a:latin typeface="+mn-lt"/>
              </a:defRPr>
            </a:pPr>
            <a:r>
              <a:rPr lang="en-US" sz="1200" b="0" i="0">
                <a:solidFill>
                  <a:srgbClr val="000000"/>
                </a:solidFill>
                <a:latin typeface="+mn-lt"/>
              </a:rPr>
              <a:t>PERÚ: EXTRACCIÓN</a:t>
            </a:r>
            <a:r>
              <a:rPr lang="en-US" sz="1200" b="0" i="0" baseline="0">
                <a:solidFill>
                  <a:srgbClr val="000000"/>
                </a:solidFill>
                <a:latin typeface="+mn-lt"/>
              </a:rPr>
              <a:t> </a:t>
            </a:r>
            <a:r>
              <a:rPr lang="en-US" sz="1200" b="0" i="0">
                <a:solidFill>
                  <a:srgbClr val="000000"/>
                </a:solidFill>
                <a:latin typeface="+mn-lt"/>
              </a:rPr>
              <a:t>DE RECURSOS HIDROBIOLÓGICOS DE ORIGEN CONTINENTAL SEGÚN PROCEDENCIA, 2021</a:t>
            </a: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1-FF96-4E7C-B27F-A12930AC0211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3-FF96-4E7C-B27F-A12930AC0211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>
              <c:ext xmlns:c16="http://schemas.microsoft.com/office/drawing/2014/chart" uri="{C3380CC4-5D6E-409C-BE32-E72D297353CC}">
                <c16:uniqueId val="{00000005-FF96-4E7C-B27F-A12930AC0211}"/>
              </c:ext>
            </c:extLst>
          </c:dPt>
          <c:dLbls>
            <c:dLbl>
              <c:idx val="0"/>
              <c:layout>
                <c:manualLayout>
                  <c:x val="0.15061728395061719"/>
                  <c:y val="3.72670807453416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96-4E7C-B27F-A12930AC0211}"/>
                </c:ext>
              </c:extLst>
            </c:dLbl>
            <c:dLbl>
              <c:idx val="1"/>
              <c:layout>
                <c:manualLayout>
                  <c:x val="-0.15802469135802474"/>
                  <c:y val="2.89855072463767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96-4E7C-B27F-A12930AC0211}"/>
                </c:ext>
              </c:extLst>
            </c:dLbl>
            <c:dLbl>
              <c:idx val="2"/>
              <c:layout>
                <c:manualLayout>
                  <c:x val="-0.13594284047827354"/>
                  <c:y val="-8.65205979687321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96-4E7C-B27F-A12930AC021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'Continental especie'!$C$68:$C$70</c:f>
              <c:strCache>
                <c:ptCount val="3"/>
                <c:pt idx="0">
                  <c:v>Acuicultura</c:v>
                </c:pt>
                <c:pt idx="1">
                  <c:v>Sierra</c:v>
                </c:pt>
                <c:pt idx="2">
                  <c:v>Amazonía</c:v>
                </c:pt>
              </c:strCache>
            </c:strRef>
          </c:cat>
          <c:val>
            <c:numRef>
              <c:f>'Continental especie'!$E$68:$E$70</c:f>
              <c:numCache>
                <c:formatCode>0.00%</c:formatCode>
                <c:ptCount val="3"/>
                <c:pt idx="0">
                  <c:v>0.76503940169517848</c:v>
                </c:pt>
                <c:pt idx="1">
                  <c:v>7.3010432316641316E-3</c:v>
                </c:pt>
                <c:pt idx="2">
                  <c:v>0.22765955507315719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F96-4E7C-B27F-A12930AC021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050" b="0" i="0">
                <a:solidFill>
                  <a:srgbClr val="000000"/>
                </a:solidFill>
                <a:latin typeface="+mn-lt"/>
              </a:defRPr>
            </a:pPr>
            <a:r>
              <a:rPr lang="en-US" sz="1050" b="0" i="0">
                <a:solidFill>
                  <a:srgbClr val="000000"/>
                </a:solidFill>
                <a:latin typeface="+mn-lt"/>
              </a:rPr>
              <a:t>PERÚ: EXTRACCIÓN DE RECURSOS HIDROBIOLÓGICOS DE ORIGEN CONTINENTAL SEGÚN ESPECIE, 2021</a:t>
            </a: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1-31E8-408F-BC19-BB3C7572AAC2}"/>
              </c:ext>
            </c:extLst>
          </c:dPt>
          <c:dPt>
            <c:idx val="1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3-31E8-408F-BC19-BB3C7572AAC2}"/>
              </c:ext>
            </c:extLst>
          </c:dPt>
          <c:dPt>
            <c:idx val="2"/>
            <c:bubble3D val="0"/>
            <c:spPr>
              <a:solidFill>
                <a:srgbClr val="969696"/>
              </a:solidFill>
            </c:spPr>
            <c:extLst>
              <c:ext xmlns:c16="http://schemas.microsoft.com/office/drawing/2014/chart" uri="{C3380CC4-5D6E-409C-BE32-E72D297353CC}">
                <c16:uniqueId val="{00000005-31E8-408F-BC19-BB3C7572AAC2}"/>
              </c:ext>
            </c:extLst>
          </c:dPt>
          <c:dPt>
            <c:idx val="3"/>
            <c:bubble3D val="0"/>
            <c:spPr>
              <a:solidFill>
                <a:srgbClr val="FFCC00"/>
              </a:solidFill>
            </c:spPr>
            <c:extLst>
              <c:ext xmlns:c16="http://schemas.microsoft.com/office/drawing/2014/chart" uri="{C3380CC4-5D6E-409C-BE32-E72D297353CC}">
                <c16:uniqueId val="{00000007-31E8-408F-BC19-BB3C7572AAC2}"/>
              </c:ext>
            </c:extLst>
          </c:dPt>
          <c:dLbls>
            <c:dLbl>
              <c:idx val="0"/>
              <c:layout>
                <c:manualLayout>
                  <c:x val="0.13382899628252787"/>
                  <c:y val="-0.110091743119266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E8-408F-BC19-BB3C7572AAC2}"/>
                </c:ext>
              </c:extLst>
            </c:dLbl>
            <c:dLbl>
              <c:idx val="1"/>
              <c:layout>
                <c:manualLayout>
                  <c:x val="0.17100371747211887"/>
                  <c:y val="8.154943934760298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E8-408F-BC19-BB3C7572AAC2}"/>
                </c:ext>
              </c:extLst>
            </c:dLbl>
            <c:dLbl>
              <c:idx val="2"/>
              <c:layout>
                <c:manualLayout>
                  <c:x val="-0.12391573729863693"/>
                  <c:y val="7.33944954128439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E8-408F-BC19-BB3C7572AAC2}"/>
                </c:ext>
              </c:extLst>
            </c:dLbl>
            <c:dLbl>
              <c:idx val="3"/>
              <c:layout>
                <c:manualLayout>
                  <c:x val="-0.12598464225429071"/>
                  <c:y val="-1.78320370504146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E8-408F-BC19-BB3C7572AAC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'Continental especie'!$C$74:$C$77</c:f>
              <c:strCache>
                <c:ptCount val="4"/>
                <c:pt idx="0">
                  <c:v>Boquichico</c:v>
                </c:pt>
                <c:pt idx="1">
                  <c:v>Trucha</c:v>
                </c:pt>
                <c:pt idx="2">
                  <c:v>Tilapia</c:v>
                </c:pt>
                <c:pt idx="3">
                  <c:v>Otros</c:v>
                </c:pt>
              </c:strCache>
            </c:strRef>
          </c:cat>
          <c:val>
            <c:numRef>
              <c:f>'Continental especie'!$E$74:$E$77</c:f>
              <c:numCache>
                <c:formatCode>0.00%</c:formatCode>
                <c:ptCount val="4"/>
                <c:pt idx="0">
                  <c:v>7.1421098037713585E-2</c:v>
                </c:pt>
                <c:pt idx="1">
                  <c:v>0.66541600817422952</c:v>
                </c:pt>
                <c:pt idx="2">
                  <c:v>4.4603768679365573E-2</c:v>
                </c:pt>
                <c:pt idx="3">
                  <c:v>0.21855912510869138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1E8-408F-BC19-BB3C7572AAC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lvl="0">
              <a:defRPr sz="16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>
                <a:solidFill>
                  <a:srgbClr val="000000"/>
                </a:solidFill>
                <a:latin typeface="+mn-lt"/>
              </a:rPr>
              <a:t>PERÚ: EXTRACCIÓN</a:t>
            </a:r>
            <a:r>
              <a:rPr lang="en-US" sz="1600" b="1" i="0" baseline="0">
                <a:solidFill>
                  <a:srgbClr val="000000"/>
                </a:solidFill>
                <a:latin typeface="+mn-lt"/>
              </a:rPr>
              <a:t> </a:t>
            </a:r>
            <a:r>
              <a:rPr lang="en-US" sz="1600" b="1" i="0">
                <a:solidFill>
                  <a:srgbClr val="000000"/>
                </a:solidFill>
                <a:latin typeface="+mn-lt"/>
              </a:rPr>
              <a:t>DE LA ESPECIE TRUCHA POR TIPO DE UTILIZACIÓN Y DEPARTAMENTO, 2021
(TM)</a:t>
            </a:r>
          </a:p>
        </c:rich>
      </c:tx>
      <c:layout>
        <c:manualLayout>
          <c:xMode val="edge"/>
          <c:yMode val="edge"/>
          <c:x val="0.19461732043220001"/>
          <c:y val="6.09107843380427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5960748041506256E-2"/>
          <c:y val="0.22169944737976971"/>
          <c:w val="0.89480114756822449"/>
          <c:h val="0.60234166908276043"/>
        </c:manualLayout>
      </c:layout>
      <c:barChart>
        <c:barDir val="col"/>
        <c:grouping val="stacked"/>
        <c:varyColors val="1"/>
        <c:ser>
          <c:idx val="0"/>
          <c:order val="0"/>
          <c:tx>
            <c:v>Fresco</c:v>
          </c:tx>
          <c:spPr>
            <a:solidFill>
              <a:srgbClr val="4F81BD"/>
            </a:solidFill>
            <a:ln>
              <a:noFill/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Trucha!$F$90:$Q$90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Trucha!$F$91:$Q$91</c:f>
              <c:numCache>
                <c:formatCode>#,##0</c:formatCode>
                <c:ptCount val="12"/>
                <c:pt idx="0">
                  <c:v>3535.1377736030645</c:v>
                </c:pt>
                <c:pt idx="1">
                  <c:v>3858.4785835148564</c:v>
                </c:pt>
                <c:pt idx="2">
                  <c:v>3283.344245903224</c:v>
                </c:pt>
                <c:pt idx="3">
                  <c:v>2490.0035563878173</c:v>
                </c:pt>
                <c:pt idx="4">
                  <c:v>3087.0537303689039</c:v>
                </c:pt>
                <c:pt idx="5">
                  <c:v>4135.4679138007959</c:v>
                </c:pt>
                <c:pt idx="6">
                  <c:v>3251.9365952687631</c:v>
                </c:pt>
                <c:pt idx="7">
                  <c:v>2657.0328489446865</c:v>
                </c:pt>
                <c:pt idx="8">
                  <c:v>3418.8149690546625</c:v>
                </c:pt>
                <c:pt idx="9">
                  <c:v>3093.6457559374944</c:v>
                </c:pt>
                <c:pt idx="10">
                  <c:v>3497.388765316397</c:v>
                </c:pt>
                <c:pt idx="11">
                  <c:v>2955.6029369157159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B48B-4288-9A56-1126A326AD58}"/>
            </c:ext>
          </c:extLst>
        </c:ser>
        <c:ser>
          <c:idx val="1"/>
          <c:order val="1"/>
          <c:tx>
            <c:v>Congelado</c:v>
          </c:tx>
          <c:spPr>
            <a:solidFill>
              <a:srgbClr val="9BBB59"/>
            </a:solidFill>
            <a:ln>
              <a:noFill/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Trucha!$F$90:$Q$90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Trucha!$F$92:$Q$92</c:f>
              <c:numCache>
                <c:formatCode>#,##0</c:formatCode>
                <c:ptCount val="12"/>
                <c:pt idx="0">
                  <c:v>1402.0131750000003</c:v>
                </c:pt>
                <c:pt idx="1">
                  <c:v>1605.0551363914783</c:v>
                </c:pt>
                <c:pt idx="2">
                  <c:v>1095.8429756269679</c:v>
                </c:pt>
                <c:pt idx="3">
                  <c:v>1084.3735965328883</c:v>
                </c:pt>
                <c:pt idx="4">
                  <c:v>942.08511238684423</c:v>
                </c:pt>
                <c:pt idx="5">
                  <c:v>859.82103347303394</c:v>
                </c:pt>
                <c:pt idx="6">
                  <c:v>853.35444007771775</c:v>
                </c:pt>
                <c:pt idx="7">
                  <c:v>577.40247379217772</c:v>
                </c:pt>
                <c:pt idx="8">
                  <c:v>903.35563457286412</c:v>
                </c:pt>
                <c:pt idx="9">
                  <c:v>927.58233192729813</c:v>
                </c:pt>
                <c:pt idx="10">
                  <c:v>987.34205546418536</c:v>
                </c:pt>
                <c:pt idx="11">
                  <c:v>1134.5082692381702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1-B48B-4288-9A56-1126A326A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38317608"/>
        <c:axId val="1983035758"/>
      </c:barChart>
      <c:lineChart>
        <c:grouping val="standard"/>
        <c:varyColors val="0"/>
        <c:ser>
          <c:idx val="2"/>
          <c:order val="2"/>
          <c:tx>
            <c:v>Total</c:v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circle"/>
            <c:size val="36"/>
            <c:spPr>
              <a:solidFill>
                <a:srgbClr val="00B0F0"/>
              </a:solidFill>
              <a:ln w="6350" cap="flat" cmpd="sng" algn="ctr">
                <a:solidFill>
                  <a:schemeClr val="accent5"/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Trucha!$F$90:$Q$90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Trucha!$F$93:$Q$93</c:f>
              <c:numCache>
                <c:formatCode>#,##0</c:formatCode>
                <c:ptCount val="12"/>
                <c:pt idx="0">
                  <c:v>4937.1509486030645</c:v>
                </c:pt>
                <c:pt idx="1">
                  <c:v>5463.5337199063342</c:v>
                </c:pt>
                <c:pt idx="2">
                  <c:v>4379.1872215301919</c:v>
                </c:pt>
                <c:pt idx="3">
                  <c:v>3574.3771529207056</c:v>
                </c:pt>
                <c:pt idx="4">
                  <c:v>4029.1388427557481</c:v>
                </c:pt>
                <c:pt idx="5">
                  <c:v>4995.2889472738298</c:v>
                </c:pt>
                <c:pt idx="6">
                  <c:v>4105.2910353464813</c:v>
                </c:pt>
                <c:pt idx="7">
                  <c:v>3234.4353227368642</c:v>
                </c:pt>
                <c:pt idx="8">
                  <c:v>4322.1706036275264</c:v>
                </c:pt>
                <c:pt idx="9">
                  <c:v>4021.2280878647925</c:v>
                </c:pt>
                <c:pt idx="10">
                  <c:v>4484.7308207805827</c:v>
                </c:pt>
                <c:pt idx="11">
                  <c:v>4090.1112061538861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48B-4288-9A56-1126A326A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418096"/>
        <c:axId val="452417768"/>
      </c:lineChart>
      <c:catAx>
        <c:axId val="1738317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lvl="0">
              <a:defRPr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83035758"/>
        <c:crosses val="autoZero"/>
        <c:auto val="1"/>
        <c:lblAlgn val="ctr"/>
        <c:lblOffset val="100"/>
        <c:noMultiLvlLbl val="1"/>
      </c:catAx>
      <c:valAx>
        <c:axId val="1983035758"/>
        <c:scaling>
          <c:orientation val="minMax"/>
          <c:max val="12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solidFill>
            <a:schemeClr val="bg1"/>
          </a:solidFill>
          <a:ln w="6350" cap="flat" cmpd="sng" algn="ctr">
            <a:solidFill>
              <a:schemeClr val="bg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lvl="0">
              <a:defRPr sz="10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38317608"/>
        <c:crosses val="autoZero"/>
        <c:crossBetween val="between"/>
      </c:valAx>
      <c:valAx>
        <c:axId val="452417768"/>
        <c:scaling>
          <c:orientation val="minMax"/>
          <c:max val="800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52418096"/>
        <c:crosses val="max"/>
        <c:crossBetween val="between"/>
      </c:valAx>
      <c:catAx>
        <c:axId val="452418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2417768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558979040663393"/>
          <c:y val="0.914739428678357"/>
          <c:w val="0.21525817281993068"/>
          <c:h val="4.5235555686871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>
            <a:defRPr sz="1100" b="0" i="0" u="none" strike="noStrike" kern="1200" baseline="0">
              <a:solidFill>
                <a:srgbClr val="1A1A1A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zero"/>
    <c:showDLblsOverMax val="1"/>
  </c:chart>
  <c:spPr>
    <a:solidFill>
      <a:srgbClr val="FFFFFF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600" b="0" i="0">
                <a:solidFill>
                  <a:srgbClr val="000000"/>
                </a:solidFill>
                <a:latin typeface="+mn-lt"/>
              </a:defRPr>
            </a:pPr>
            <a:r>
              <a:rPr lang="en-US" sz="1600" b="0" i="0">
                <a:solidFill>
                  <a:srgbClr val="000000"/>
                </a:solidFill>
                <a:latin typeface="+mn-lt"/>
              </a:rPr>
              <a:t>PERÚ: DESEMBARQUE DE ANCHOVETA PARA HARINA Y ACEITE </a:t>
            </a:r>
            <a:r>
              <a:rPr lang="en-US" sz="1600" b="0" i="0">
                <a:solidFill>
                  <a:sysClr val="windowText" lastClr="000000"/>
                </a:solidFill>
                <a:latin typeface="+mn-lt"/>
              </a:rPr>
              <a:t>POR MES</a:t>
            </a:r>
            <a:r>
              <a:rPr lang="en-US" sz="1600" b="0" i="0">
                <a:solidFill>
                  <a:srgbClr val="000000"/>
                </a:solidFill>
                <a:latin typeface="+mn-lt"/>
              </a:rPr>
              <a:t>, 2021
(TM)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5222126683863571E-2"/>
          <c:y val="0.12537373737373739"/>
          <c:w val="0.97477787331613641"/>
          <c:h val="0.85846464646464649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93366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Anchoveta!$C$54:$N$54</c:f>
              <c:strCache>
                <c:ptCount val="12"/>
                <c:pt idx="0">
                  <c:v>Ene   </c:v>
                </c:pt>
                <c:pt idx="1">
                  <c:v>Feb    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Anchoveta!$C$55:$N$55</c:f>
              <c:numCache>
                <c:formatCode>#,##0</c:formatCode>
                <c:ptCount val="12"/>
                <c:pt idx="0">
                  <c:v>515540.89899999998</c:v>
                </c:pt>
                <c:pt idx="1">
                  <c:v>35589.426699999996</c:v>
                </c:pt>
                <c:pt idx="2">
                  <c:v>68083.633000000002</c:v>
                </c:pt>
                <c:pt idx="3">
                  <c:v>306343.47549999994</c:v>
                </c:pt>
                <c:pt idx="4">
                  <c:v>1324980.6553999998</c:v>
                </c:pt>
                <c:pt idx="5">
                  <c:v>718992.24899999995</c:v>
                </c:pt>
                <c:pt idx="6">
                  <c:v>197475.72950000002</c:v>
                </c:pt>
                <c:pt idx="7">
                  <c:v>2689.4670000000001</c:v>
                </c:pt>
                <c:pt idx="8">
                  <c:v>128.828</c:v>
                </c:pt>
                <c:pt idx="9">
                  <c:v>1260.3159999999998</c:v>
                </c:pt>
                <c:pt idx="10">
                  <c:v>917919.23023700016</c:v>
                </c:pt>
                <c:pt idx="11">
                  <c:v>1081185.4563000002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8F1A-43DA-BB87-341CDD6227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544350629"/>
        <c:axId val="1876876445"/>
      </c:barChart>
      <c:catAx>
        <c:axId val="154435062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+mn-lt"/>
              </a:defRPr>
            </a:pPr>
            <a:endParaRPr lang="es-PE"/>
          </a:p>
        </c:txPr>
        <c:crossAx val="1876876445"/>
        <c:crosses val="autoZero"/>
        <c:auto val="1"/>
        <c:lblAlgn val="ctr"/>
        <c:lblOffset val="100"/>
        <c:noMultiLvlLbl val="1"/>
      </c:catAx>
      <c:valAx>
        <c:axId val="1876876445"/>
        <c:scaling>
          <c:orientation val="minMax"/>
          <c:max val="1900000"/>
        </c:scaling>
        <c:delete val="1"/>
        <c:axPos val="l"/>
        <c:numFmt formatCode="#,##0" sourceLinked="1"/>
        <c:majorTickMark val="none"/>
        <c:minorTickMark val="none"/>
        <c:tickLblPos val="nextTo"/>
        <c:crossAx val="1544350629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lvl="0">
              <a:defRPr sz="11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>
                <a:solidFill>
                  <a:srgbClr val="000000"/>
                </a:solidFill>
                <a:latin typeface="+mn-lt"/>
              </a:rPr>
              <a:t>PERÚ: DESEMBARQUE DE OTRAS ESPECIES PARA HARINA Y ACEITE SEGÚN PUERTO,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>
            <a:defRPr sz="11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307-44A9-B1F5-1665283C42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307-44A9-B1F5-1665283C42D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C8A8-4456-8E1B-40CDACF327D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8A8-4456-8E1B-40CDACF327DC}"/>
              </c:ext>
            </c:extLst>
          </c:dPt>
          <c:dLbls>
            <c:dLbl>
              <c:idx val="1"/>
              <c:layout>
                <c:manualLayout>
                  <c:x val="-4.6865846514352667E-2"/>
                  <c:y val="-0.119613016710642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07-44A9-B1F5-1665283C42D8}"/>
                </c:ext>
              </c:extLst>
            </c:dLbl>
            <c:dLbl>
              <c:idx val="2"/>
              <c:layout>
                <c:manualLayout>
                  <c:x val="-0.1452841241944933"/>
                  <c:y val="0.1653474054529463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8A8-4456-8E1B-40CDACF327DC}"/>
                </c:ext>
              </c:extLst>
            </c:dLbl>
            <c:dLbl>
              <c:idx val="3"/>
              <c:layout>
                <c:manualLayout>
                  <c:x val="-0.10193321616871705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8A8-4456-8E1B-40CDACF327D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'Otras especies'!$C$9:$C$12</c:f>
              <c:strCache>
                <c:ptCount val="4"/>
                <c:pt idx="0">
                  <c:v>Chimbote</c:v>
                </c:pt>
                <c:pt idx="1">
                  <c:v>Callao</c:v>
                </c:pt>
                <c:pt idx="2">
                  <c:v>Pisco</c:v>
                </c:pt>
                <c:pt idx="3">
                  <c:v>Otros</c:v>
                </c:pt>
              </c:strCache>
            </c:strRef>
          </c:cat>
          <c:val>
            <c:numRef>
              <c:f>'Otras especies'!$D$9:$D$12</c:f>
              <c:numCache>
                <c:formatCode>_(* #,##0.00_);_(* \(#,##0.00\);_(*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07-44A9-B1F5-1665283C4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1"/>
  </c:chart>
  <c:spPr>
    <a:solidFill>
      <a:srgbClr val="FFFFFF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rgbClr val="333333"/>
                </a:solidFill>
                <a:latin typeface="+mn-lt"/>
              </a:defRPr>
            </a:pPr>
            <a:r>
              <a:rPr lang="en-US" sz="1400" b="1" i="0">
                <a:solidFill>
                  <a:srgbClr val="333333"/>
                </a:solidFill>
                <a:latin typeface="+mn-lt"/>
              </a:rPr>
              <a:t>PERÚ: DESEMBARQUE DE OTRAS ESPECIES PARA HARINA Y ACEITE, 2021
(TM)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66669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'Otras especies'!$V$18:$AG$18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'Otras especies'!$V$19:$AG$19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17F0-4578-AC93-353F8B70B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9543715"/>
        <c:axId val="1594802917"/>
      </c:barChart>
      <c:catAx>
        <c:axId val="5095437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+mn-lt"/>
              </a:defRPr>
            </a:pPr>
            <a:endParaRPr lang="es-PE"/>
          </a:p>
        </c:txPr>
        <c:crossAx val="1594802917"/>
        <c:crosses val="autoZero"/>
        <c:auto val="1"/>
        <c:lblAlgn val="ctr"/>
        <c:lblOffset val="100"/>
        <c:noMultiLvlLbl val="1"/>
      </c:catAx>
      <c:valAx>
        <c:axId val="159480291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+mn-lt"/>
              </a:defRPr>
            </a:pPr>
            <a:endParaRPr lang="es-PE"/>
          </a:p>
        </c:txPr>
        <c:crossAx val="509543715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ysClr val="windowText" lastClr="000000"/>
                </a:solidFill>
                <a:latin typeface="+mn-lt"/>
              </a:defRPr>
            </a:pPr>
            <a:r>
              <a:rPr lang="en-US" sz="1400" b="1" i="0">
                <a:solidFill>
                  <a:sysClr val="windowText" lastClr="000000"/>
                </a:solidFill>
                <a:latin typeface="+mn-lt"/>
              </a:rPr>
              <a:t>PERÚ: DESEMBARQUE DE ANCHOVETA Y MACROALGAS PARA CURADO INDUSTRIAL</a:t>
            </a:r>
            <a:r>
              <a:rPr lang="en-US" sz="1400" b="1" i="0" baseline="0">
                <a:solidFill>
                  <a:sysClr val="windowText" lastClr="000000"/>
                </a:solidFill>
                <a:latin typeface="+mn-lt"/>
              </a:rPr>
              <a:t> POR MES</a:t>
            </a:r>
            <a:r>
              <a:rPr lang="en-US" sz="1400" b="1" i="0">
                <a:solidFill>
                  <a:sysClr val="windowText" lastClr="000000"/>
                </a:solidFill>
                <a:latin typeface="+mn-lt"/>
              </a:rPr>
              <a:t>, 2021</a:t>
            </a:r>
            <a:endParaRPr lang="en-US" sz="1200" b="1" i="0">
              <a:solidFill>
                <a:sysClr val="windowText" lastClr="000000"/>
              </a:solidFill>
              <a:latin typeface="+mn-lt"/>
            </a:endParaRPr>
          </a:p>
          <a:p>
            <a:pPr lvl="0">
              <a:defRPr sz="1400" b="1" i="0">
                <a:solidFill>
                  <a:sysClr val="windowText" lastClr="000000"/>
                </a:solidFill>
                <a:latin typeface="+mn-lt"/>
              </a:defRPr>
            </a:pPr>
            <a:r>
              <a:rPr lang="en-US" sz="1400" b="1" i="0">
                <a:solidFill>
                  <a:sysClr val="windowText" lastClr="000000"/>
                </a:solidFill>
                <a:latin typeface="+mn-lt"/>
              </a:rPr>
              <a:t>( TM )</a:t>
            </a:r>
          </a:p>
        </c:rich>
      </c:tx>
      <c:layout>
        <c:manualLayout>
          <c:xMode val="edge"/>
          <c:yMode val="edge"/>
          <c:x val="9.1164672329344651E-2"/>
          <c:y val="6.75883256528417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2331514663029328E-2"/>
          <c:y val="0.25360704911886012"/>
          <c:w val="0.92900634467935606"/>
          <c:h val="0.57409823772028501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'Curado ind especie'!$C$10</c:f>
              <c:strCache>
                <c:ptCount val="1"/>
                <c:pt idx="0">
                  <c:v>Anchoveta</c:v>
                </c:pt>
              </c:strCache>
            </c:strRef>
          </c:tx>
          <c:spPr>
            <a:solidFill>
              <a:srgbClr val="4F81BD"/>
            </a:solidFill>
          </c:spPr>
          <c:invertIfNegative val="1"/>
          <c:dLbls>
            <c:dLbl>
              <c:idx val="10"/>
              <c:layout>
                <c:manualLayout>
                  <c:x val="-4.1025645443236265E-3"/>
                  <c:y val="1.84331797235023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96-4EB5-8598-863540B9FE14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'Curado ind especie'!$E$6:$P$6</c:f>
              <c:strCache>
                <c:ptCount val="12"/>
                <c:pt idx="0">
                  <c:v>Ene   </c:v>
                </c:pt>
                <c:pt idx="1">
                  <c:v>Feb   </c:v>
                </c:pt>
                <c:pt idx="2">
                  <c:v>Mar   </c:v>
                </c:pt>
                <c:pt idx="3">
                  <c:v>Abr   </c:v>
                </c:pt>
                <c:pt idx="4">
                  <c:v>May   </c:v>
                </c:pt>
                <c:pt idx="5">
                  <c:v>Jun   </c:v>
                </c:pt>
                <c:pt idx="6">
                  <c:v>Jul   </c:v>
                </c:pt>
                <c:pt idx="7">
                  <c:v>Ago   </c:v>
                </c:pt>
                <c:pt idx="8">
                  <c:v>Set    </c:v>
                </c:pt>
                <c:pt idx="9">
                  <c:v>Oct    </c:v>
                </c:pt>
                <c:pt idx="10">
                  <c:v>Nov   </c:v>
                </c:pt>
                <c:pt idx="11">
                  <c:v>Dic    </c:v>
                </c:pt>
              </c:strCache>
            </c:strRef>
          </c:cat>
          <c:val>
            <c:numRef>
              <c:f>'Curado ind especie'!$E$10:$P$10</c:f>
              <c:numCache>
                <c:formatCode>_-* #,##0_-;\-* #,##0_-;_-* "-"??_-;_-@_-</c:formatCode>
                <c:ptCount val="12"/>
                <c:pt idx="0">
                  <c:v>2019.7052999999996</c:v>
                </c:pt>
                <c:pt idx="1">
                  <c:v>2923.4221688166654</c:v>
                </c:pt>
                <c:pt idx="2">
                  <c:v>2429.5011000000004</c:v>
                </c:pt>
                <c:pt idx="3">
                  <c:v>2250.5708000000004</c:v>
                </c:pt>
                <c:pt idx="4">
                  <c:v>2559.0436999999997</c:v>
                </c:pt>
                <c:pt idx="5">
                  <c:v>2081.9557</c:v>
                </c:pt>
                <c:pt idx="6">
                  <c:v>1964.3315</c:v>
                </c:pt>
                <c:pt idx="7">
                  <c:v>1892.1246600000002</c:v>
                </c:pt>
                <c:pt idx="8">
                  <c:v>1557.4882500000003</c:v>
                </c:pt>
                <c:pt idx="9">
                  <c:v>2006.4689999999998</c:v>
                </c:pt>
                <c:pt idx="10">
                  <c:v>2940.0915099999997</c:v>
                </c:pt>
                <c:pt idx="11">
                  <c:v>2379.3328699999993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1BF4-4C5C-A1BE-26D2CCBC4CFE}"/>
            </c:ext>
          </c:extLst>
        </c:ser>
        <c:ser>
          <c:idx val="2"/>
          <c:order val="1"/>
          <c:tx>
            <c:strRef>
              <c:f>'Curado ind especie'!$C$12</c:f>
              <c:strCache>
                <c:ptCount val="1"/>
                <c:pt idx="0">
                  <c:v>Algas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'Curado ind especie'!$E$6:$P$6</c:f>
              <c:strCache>
                <c:ptCount val="12"/>
                <c:pt idx="0">
                  <c:v>Ene   </c:v>
                </c:pt>
                <c:pt idx="1">
                  <c:v>Feb   </c:v>
                </c:pt>
                <c:pt idx="2">
                  <c:v>Mar   </c:v>
                </c:pt>
                <c:pt idx="3">
                  <c:v>Abr   </c:v>
                </c:pt>
                <c:pt idx="4">
                  <c:v>May   </c:v>
                </c:pt>
                <c:pt idx="5">
                  <c:v>Jun   </c:v>
                </c:pt>
                <c:pt idx="6">
                  <c:v>Jul   </c:v>
                </c:pt>
                <c:pt idx="7">
                  <c:v>Ago   </c:v>
                </c:pt>
                <c:pt idx="8">
                  <c:v>Set    </c:v>
                </c:pt>
                <c:pt idx="9">
                  <c:v>Oct    </c:v>
                </c:pt>
                <c:pt idx="10">
                  <c:v>Nov   </c:v>
                </c:pt>
                <c:pt idx="11">
                  <c:v>Dic    </c:v>
                </c:pt>
              </c:strCache>
            </c:strRef>
          </c:cat>
          <c:val>
            <c:numRef>
              <c:f>'Curado ind especie'!$E$12:$P$12</c:f>
              <c:numCache>
                <c:formatCode>_-* #,##0_-;\-* #,##0_-;_-* "-"??_-;_-@_-</c:formatCode>
                <c:ptCount val="12"/>
                <c:pt idx="0">
                  <c:v>5221.99</c:v>
                </c:pt>
                <c:pt idx="1">
                  <c:v>4049.7100000000005</c:v>
                </c:pt>
                <c:pt idx="2">
                  <c:v>5492.06</c:v>
                </c:pt>
                <c:pt idx="3">
                  <c:v>5279.4699999999993</c:v>
                </c:pt>
                <c:pt idx="4">
                  <c:v>4539.17</c:v>
                </c:pt>
                <c:pt idx="5">
                  <c:v>3906.5355555555561</c:v>
                </c:pt>
                <c:pt idx="6">
                  <c:v>3399.0055737704915</c:v>
                </c:pt>
                <c:pt idx="7">
                  <c:v>3008.0036822194202</c:v>
                </c:pt>
                <c:pt idx="8">
                  <c:v>4521.0275108889618</c:v>
                </c:pt>
                <c:pt idx="9">
                  <c:v>2592.5619999999999</c:v>
                </c:pt>
                <c:pt idx="10">
                  <c:v>3076.7800000000007</c:v>
                </c:pt>
                <c:pt idx="11">
                  <c:v>3520.021474576271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2E51-4ED5-914C-F4DAD9AD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4621892"/>
        <c:axId val="1612273589"/>
      </c:barChart>
      <c:catAx>
        <c:axId val="3346218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PE"/>
          </a:p>
        </c:txPr>
        <c:crossAx val="1612273589"/>
        <c:crosses val="autoZero"/>
        <c:auto val="1"/>
        <c:lblAlgn val="ctr"/>
        <c:lblOffset val="100"/>
        <c:noMultiLvlLbl val="1"/>
      </c:catAx>
      <c:valAx>
        <c:axId val="1612273589"/>
        <c:scaling>
          <c:orientation val="minMax"/>
          <c:max val="15000"/>
          <c:min val="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 lvl="0">
              <a:defRPr sz="1000" b="0" i="0">
                <a:noFill/>
                <a:latin typeface="+mn-lt"/>
              </a:defRPr>
            </a:pPr>
            <a:endParaRPr lang="es-PE"/>
          </a:p>
        </c:txPr>
        <c:crossAx val="3346218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3935757538181749"/>
          <c:y val="0.9158558305211848"/>
          <c:w val="0.35815723034620672"/>
          <c:h val="8.0645725735895915E-2"/>
        </c:manualLayout>
      </c:layout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PE"/>
        </a:p>
      </c:txPr>
    </c:legend>
    <c:plotVisOnly val="1"/>
    <c:dispBlanksAs val="zero"/>
    <c:showDLblsOverMax val="1"/>
  </c:chart>
  <c:spPr>
    <a:solidFill>
      <a:schemeClr val="lt1"/>
    </a:solidFill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1" i="0">
                <a:solidFill>
                  <a:sysClr val="windowText" lastClr="000000"/>
                </a:solidFill>
                <a:latin typeface="+mn-lt"/>
              </a:defRPr>
            </a:pPr>
            <a:r>
              <a:rPr lang="en-US" sz="1400" b="1" i="0">
                <a:solidFill>
                  <a:sysClr val="windowText" lastClr="000000"/>
                </a:solidFill>
                <a:latin typeface="+mn-lt"/>
              </a:rPr>
              <a:t>PERÚ: DESEMBARQUE DE RECURSOS HIDROBOLÓGICOS</a:t>
            </a:r>
            <a:r>
              <a:rPr lang="en-US" sz="1400" b="1" i="0" baseline="0">
                <a:solidFill>
                  <a:sysClr val="windowText" lastClr="000000"/>
                </a:solidFill>
                <a:latin typeface="+mn-lt"/>
              </a:rPr>
              <a:t> </a:t>
            </a:r>
            <a:r>
              <a:rPr lang="en-US" sz="1400" b="1" i="0">
                <a:solidFill>
                  <a:sysClr val="windowText" lastClr="000000"/>
                </a:solidFill>
                <a:latin typeface="+mn-lt"/>
              </a:rPr>
              <a:t>PARA CURADO INDUSTRIAL, 2021</a:t>
            </a:r>
            <a:endParaRPr lang="en-US" sz="1200" b="1" i="0">
              <a:solidFill>
                <a:sysClr val="windowText" lastClr="000000"/>
              </a:solidFill>
              <a:latin typeface="+mn-lt"/>
            </a:endParaRPr>
          </a:p>
          <a:p>
            <a:pPr lvl="0">
              <a:defRPr sz="1400" b="1" i="0">
                <a:solidFill>
                  <a:sysClr val="windowText" lastClr="000000"/>
                </a:solidFill>
                <a:latin typeface="+mn-lt"/>
              </a:defRPr>
            </a:pPr>
            <a:r>
              <a:rPr lang="en-US" sz="1400" b="1" i="0">
                <a:solidFill>
                  <a:sysClr val="windowText" lastClr="000000"/>
                </a:solidFill>
                <a:latin typeface="+mn-lt"/>
              </a:rPr>
              <a:t>( TM )</a:t>
            </a:r>
          </a:p>
        </c:rich>
      </c:tx>
      <c:layout>
        <c:manualLayout>
          <c:xMode val="edge"/>
          <c:yMode val="edge"/>
          <c:x val="9.1164672329344651E-2"/>
          <c:y val="6.75883256528417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2331514663029328E-2"/>
          <c:y val="0.25360704911886012"/>
          <c:w val="0.92900634467935606"/>
          <c:h val="0.57409823772028501"/>
        </c:manualLayout>
      </c:layout>
      <c:lineChart>
        <c:grouping val="standard"/>
        <c:varyColors val="1"/>
        <c:ser>
          <c:idx val="4"/>
          <c:order val="0"/>
          <c:tx>
            <c:strRef>
              <c:f>'Curado ind especie'!$B$8:$C$8</c:f>
              <c:strCache>
                <c:ptCount val="2"/>
                <c:pt idx="0">
                  <c:v>Total</c:v>
                </c:pt>
              </c:strCache>
            </c:strRef>
          </c:tx>
          <c:marker>
            <c:symbol val="circle"/>
            <c:size val="28"/>
            <c:spPr>
              <a:solidFill>
                <a:schemeClr val="bg1"/>
              </a:solidFill>
              <a:ln w="19050">
                <a:solidFill>
                  <a:srgbClr val="0070C0"/>
                </a:solidFill>
              </a:ln>
            </c:spPr>
          </c:marker>
          <c:dPt>
            <c:idx val="1"/>
            <c:bubble3D val="0"/>
            <c:spPr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B7CC-4694-BA86-8658934951FE}"/>
              </c:ext>
            </c:extLst>
          </c:dPt>
          <c:dPt>
            <c:idx val="2"/>
            <c:bubble3D val="0"/>
            <c:spPr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B7CC-4694-BA86-8658934951FE}"/>
              </c:ext>
            </c:extLst>
          </c:dPt>
          <c:dPt>
            <c:idx val="3"/>
            <c:bubble3D val="0"/>
            <c:spPr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B7CC-4694-BA86-8658934951FE}"/>
              </c:ext>
            </c:extLst>
          </c:dPt>
          <c:dPt>
            <c:idx val="4"/>
            <c:bubble3D val="0"/>
            <c:spPr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B7CC-4694-BA86-8658934951FE}"/>
              </c:ext>
            </c:extLst>
          </c:dPt>
          <c:dPt>
            <c:idx val="5"/>
            <c:bubble3D val="0"/>
            <c:spPr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B7CC-4694-BA86-8658934951FE}"/>
              </c:ext>
            </c:extLst>
          </c:dPt>
          <c:dPt>
            <c:idx val="6"/>
            <c:bubble3D val="0"/>
            <c:spPr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B7CC-4694-BA86-8658934951FE}"/>
              </c:ext>
            </c:extLst>
          </c:dPt>
          <c:dPt>
            <c:idx val="7"/>
            <c:bubble3D val="0"/>
            <c:spPr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B7CC-4694-BA86-8658934951FE}"/>
              </c:ext>
            </c:extLst>
          </c:dPt>
          <c:dPt>
            <c:idx val="8"/>
            <c:bubble3D val="0"/>
            <c:spPr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B7CC-4694-BA86-8658934951FE}"/>
              </c:ext>
            </c:extLst>
          </c:dPt>
          <c:dPt>
            <c:idx val="9"/>
            <c:bubble3D val="0"/>
            <c:spPr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B7CC-4694-BA86-8658934951FE}"/>
              </c:ext>
            </c:extLst>
          </c:dPt>
          <c:dPt>
            <c:idx val="10"/>
            <c:bubble3D val="0"/>
            <c:spPr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7CC-4694-BA86-8658934951FE}"/>
              </c:ext>
            </c:extLst>
          </c:dPt>
          <c:dPt>
            <c:idx val="11"/>
            <c:bubble3D val="0"/>
            <c:spPr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B7CC-4694-BA86-8658934951FE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'Curado ind especie'!$E$6:$P$6</c:f>
              <c:strCache>
                <c:ptCount val="12"/>
                <c:pt idx="0">
                  <c:v>Ene   </c:v>
                </c:pt>
                <c:pt idx="1">
                  <c:v>Feb   </c:v>
                </c:pt>
                <c:pt idx="2">
                  <c:v>Mar   </c:v>
                </c:pt>
                <c:pt idx="3">
                  <c:v>Abr   </c:v>
                </c:pt>
                <c:pt idx="4">
                  <c:v>May   </c:v>
                </c:pt>
                <c:pt idx="5">
                  <c:v>Jun   </c:v>
                </c:pt>
                <c:pt idx="6">
                  <c:v>Jul   </c:v>
                </c:pt>
                <c:pt idx="7">
                  <c:v>Ago   </c:v>
                </c:pt>
                <c:pt idx="8">
                  <c:v>Set    </c:v>
                </c:pt>
                <c:pt idx="9">
                  <c:v>Oct    </c:v>
                </c:pt>
                <c:pt idx="10">
                  <c:v>Nov   </c:v>
                </c:pt>
                <c:pt idx="11">
                  <c:v>Dic    </c:v>
                </c:pt>
              </c:strCache>
            </c:strRef>
          </c:cat>
          <c:val>
            <c:numRef>
              <c:f>'Curado ind especie'!$E$8:$P$8</c:f>
              <c:numCache>
                <c:formatCode>#,##0</c:formatCode>
                <c:ptCount val="12"/>
                <c:pt idx="0">
                  <c:v>7246.095299999999</c:v>
                </c:pt>
                <c:pt idx="1">
                  <c:v>6973.1321688166663</c:v>
                </c:pt>
                <c:pt idx="2">
                  <c:v>7921.5611000000008</c:v>
                </c:pt>
                <c:pt idx="3">
                  <c:v>7530.0407999999998</c:v>
                </c:pt>
                <c:pt idx="4">
                  <c:v>7098.2137000000002</c:v>
                </c:pt>
                <c:pt idx="5">
                  <c:v>5991.3512555555562</c:v>
                </c:pt>
                <c:pt idx="6">
                  <c:v>5363.3370737704918</c:v>
                </c:pt>
                <c:pt idx="7">
                  <c:v>4902.1083422194197</c:v>
                </c:pt>
                <c:pt idx="8">
                  <c:v>6078.5157608889622</c:v>
                </c:pt>
                <c:pt idx="9">
                  <c:v>4601.0770000000002</c:v>
                </c:pt>
                <c:pt idx="10">
                  <c:v>6017.9055100000005</c:v>
                </c:pt>
                <c:pt idx="11">
                  <c:v>5899.3543445762698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CC-4694-BA86-865893495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621892"/>
        <c:axId val="1612273589"/>
      </c:lineChart>
      <c:catAx>
        <c:axId val="3346218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PE"/>
          </a:p>
        </c:txPr>
        <c:crossAx val="1612273589"/>
        <c:crosses val="autoZero"/>
        <c:auto val="1"/>
        <c:lblAlgn val="ctr"/>
        <c:lblOffset val="100"/>
        <c:noMultiLvlLbl val="1"/>
      </c:catAx>
      <c:valAx>
        <c:axId val="1612273589"/>
        <c:scaling>
          <c:orientation val="minMax"/>
          <c:max val="15000"/>
          <c:min val="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 lvl="0">
              <a:defRPr sz="1000" b="0" i="0">
                <a:noFill/>
                <a:latin typeface="+mn-lt"/>
              </a:defRPr>
            </a:pPr>
            <a:endParaRPr lang="es-PE"/>
          </a:p>
        </c:txPr>
        <c:crossAx val="334621892"/>
        <c:crosses val="autoZero"/>
        <c:crossBetween val="between"/>
      </c:valAx>
    </c:plotArea>
    <c:plotVisOnly val="1"/>
    <c:dispBlanksAs val="zero"/>
    <c:showDLblsOverMax val="1"/>
  </c:chart>
  <c:spPr>
    <a:solidFill>
      <a:schemeClr val="lt1"/>
    </a:solidFill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0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0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0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6350</xdr:colOff>
      <xdr:row>36</xdr:row>
      <xdr:rowOff>123824</xdr:rowOff>
    </xdr:from>
    <xdr:ext cx="12134850" cy="5534025"/>
    <xdr:graphicFrame macro="">
      <xdr:nvGraphicFramePr>
        <xdr:cNvPr id="1978104362" name="Chart 1" descr="Chart 0">
          <a:extLst>
            <a:ext uri="{FF2B5EF4-FFF2-40B4-BE49-F238E27FC236}">
              <a16:creationId xmlns:a16="http://schemas.microsoft.com/office/drawing/2014/main" id="{00000000-0008-0000-0000-00002A7AE7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1021560</xdr:colOff>
      <xdr:row>92</xdr:row>
      <xdr:rowOff>138114</xdr:rowOff>
    </xdr:from>
    <xdr:ext cx="5162550" cy="5210175"/>
    <xdr:graphicFrame macro="">
      <xdr:nvGraphicFramePr>
        <xdr:cNvPr id="1178902807" name="Chart 2" descr="Chart 0">
          <a:extLst>
            <a:ext uri="{FF2B5EF4-FFF2-40B4-BE49-F238E27FC236}">
              <a16:creationId xmlns:a16="http://schemas.microsoft.com/office/drawing/2014/main" id="{00000000-0008-0000-0100-000017A144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</xdr:col>
      <xdr:colOff>119062</xdr:colOff>
      <xdr:row>92</xdr:row>
      <xdr:rowOff>123825</xdr:rowOff>
    </xdr:from>
    <xdr:ext cx="5295900" cy="5210175"/>
    <xdr:graphicFrame macro="">
      <xdr:nvGraphicFramePr>
        <xdr:cNvPr id="2029045178" name="Chart 3" descr="Chart 1">
          <a:extLst>
            <a:ext uri="{FF2B5EF4-FFF2-40B4-BE49-F238E27FC236}">
              <a16:creationId xmlns:a16="http://schemas.microsoft.com/office/drawing/2014/main" id="{00000000-0008-0000-0100-0000BAC5F0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21165</xdr:colOff>
      <xdr:row>72</xdr:row>
      <xdr:rowOff>64294</xdr:rowOff>
    </xdr:from>
    <xdr:ext cx="5016502" cy="3486150"/>
    <xdr:graphicFrame macro="">
      <xdr:nvGraphicFramePr>
        <xdr:cNvPr id="1597003305" name="Chart 4" descr="Chart 0">
          <a:extLst>
            <a:ext uri="{FF2B5EF4-FFF2-40B4-BE49-F238E27FC236}">
              <a16:creationId xmlns:a16="http://schemas.microsoft.com/office/drawing/2014/main" id="{00000000-0008-0000-0200-0000295630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6</xdr:col>
      <xdr:colOff>4233</xdr:colOff>
      <xdr:row>72</xdr:row>
      <xdr:rowOff>50269</xdr:rowOff>
    </xdr:from>
    <xdr:ext cx="5095875" cy="3514725"/>
    <xdr:graphicFrame macro="">
      <xdr:nvGraphicFramePr>
        <xdr:cNvPr id="1844852604" name="Chart 5" descr="Chart 1">
          <a:extLst>
            <a:ext uri="{FF2B5EF4-FFF2-40B4-BE49-F238E27FC236}">
              <a16:creationId xmlns:a16="http://schemas.microsoft.com/office/drawing/2014/main" id="{00000000-0008-0000-0200-00007C37F6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242095</xdr:colOff>
      <xdr:row>61</xdr:row>
      <xdr:rowOff>80432</xdr:rowOff>
    </xdr:from>
    <xdr:ext cx="8724900" cy="3552825"/>
    <xdr:graphicFrame macro="">
      <xdr:nvGraphicFramePr>
        <xdr:cNvPr id="293506743" name="Chart 8" descr="Chart 0">
          <a:extLst>
            <a:ext uri="{FF2B5EF4-FFF2-40B4-BE49-F238E27FC236}">
              <a16:creationId xmlns:a16="http://schemas.microsoft.com/office/drawing/2014/main" id="{00000000-0008-0000-0300-0000B78E7E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167217</xdr:colOff>
      <xdr:row>64</xdr:row>
      <xdr:rowOff>134411</xdr:rowOff>
    </xdr:from>
    <xdr:ext cx="5473700" cy="3067050"/>
    <xdr:graphicFrame macro="">
      <xdr:nvGraphicFramePr>
        <xdr:cNvPr id="1741565401" name="Chart 6" descr="Chart 0">
          <a:extLst>
            <a:ext uri="{FF2B5EF4-FFF2-40B4-BE49-F238E27FC236}">
              <a16:creationId xmlns:a16="http://schemas.microsoft.com/office/drawing/2014/main" id="{00000000-0008-0000-0400-0000D92DCE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6</xdr:col>
      <xdr:colOff>824441</xdr:colOff>
      <xdr:row>64</xdr:row>
      <xdr:rowOff>85725</xdr:rowOff>
    </xdr:from>
    <xdr:ext cx="5124450" cy="3114675"/>
    <xdr:graphicFrame macro="">
      <xdr:nvGraphicFramePr>
        <xdr:cNvPr id="1874643042" name="Chart 7" descr="Chart 1">
          <a:extLst>
            <a:ext uri="{FF2B5EF4-FFF2-40B4-BE49-F238E27FC236}">
              <a16:creationId xmlns:a16="http://schemas.microsoft.com/office/drawing/2014/main" id="{00000000-0008-0000-0400-000062C8BC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52916</xdr:colOff>
      <xdr:row>48</xdr:row>
      <xdr:rowOff>105834</xdr:rowOff>
    </xdr:from>
    <xdr:ext cx="12487275" cy="4797689"/>
    <xdr:graphicFrame macro="">
      <xdr:nvGraphicFramePr>
        <xdr:cNvPr id="984150090" name="Chart 9" descr="Chart 0">
          <a:extLst>
            <a:ext uri="{FF2B5EF4-FFF2-40B4-BE49-F238E27FC236}">
              <a16:creationId xmlns:a16="http://schemas.microsoft.com/office/drawing/2014/main" id="{00000000-0008-0000-0500-00004AF0A8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73025</xdr:colOff>
      <xdr:row>34</xdr:row>
      <xdr:rowOff>132292</xdr:rowOff>
    </xdr:from>
    <xdr:ext cx="11077575" cy="6286500"/>
    <xdr:graphicFrame macro="">
      <xdr:nvGraphicFramePr>
        <xdr:cNvPr id="1132721486" name="Chart 10" descr="Chart 0">
          <a:extLst>
            <a:ext uri="{FF2B5EF4-FFF2-40B4-BE49-F238E27FC236}">
              <a16:creationId xmlns:a16="http://schemas.microsoft.com/office/drawing/2014/main" id="{00000000-0008-0000-0600-00004EF583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27517</xdr:colOff>
      <xdr:row>16</xdr:row>
      <xdr:rowOff>165100</xdr:rowOff>
    </xdr:from>
    <xdr:ext cx="10839450" cy="3609975"/>
    <xdr:graphicFrame macro="">
      <xdr:nvGraphicFramePr>
        <xdr:cNvPr id="1311761355" name="Chart 11" descr="Chart 0">
          <a:extLst>
            <a:ext uri="{FF2B5EF4-FFF2-40B4-BE49-F238E27FC236}">
              <a16:creationId xmlns:a16="http://schemas.microsoft.com/office/drawing/2014/main" id="{00000000-0008-0000-0700-0000CBE32F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171450</xdr:colOff>
      <xdr:row>37</xdr:row>
      <xdr:rowOff>133350</xdr:rowOff>
    </xdr:from>
    <xdr:ext cx="10715625" cy="3200400"/>
    <xdr:graphicFrame macro="">
      <xdr:nvGraphicFramePr>
        <xdr:cNvPr id="1945813680" name="Chart 12" descr="Chart 1">
          <a:extLst>
            <a:ext uri="{FF2B5EF4-FFF2-40B4-BE49-F238E27FC236}">
              <a16:creationId xmlns:a16="http://schemas.microsoft.com/office/drawing/2014/main" id="{00000000-0008-0000-0700-0000B0C2FA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18</xdr:row>
      <xdr:rowOff>9525</xdr:rowOff>
    </xdr:from>
    <xdr:ext cx="9286874" cy="4133850"/>
    <xdr:graphicFrame macro="">
      <xdr:nvGraphicFramePr>
        <xdr:cNvPr id="1646460641" name="Chart 14" descr="Chart 1">
          <a:extLst>
            <a:ext uri="{FF2B5EF4-FFF2-40B4-BE49-F238E27FC236}">
              <a16:creationId xmlns:a16="http://schemas.microsoft.com/office/drawing/2014/main" id="{00000000-0008-0000-0800-0000E1FE22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38099</xdr:colOff>
      <xdr:row>48</xdr:row>
      <xdr:rowOff>28575</xdr:rowOff>
    </xdr:from>
    <xdr:ext cx="9248775" cy="4133850"/>
    <xdr:graphicFrame macro="">
      <xdr:nvGraphicFramePr>
        <xdr:cNvPr id="7" name="Chart 14" descr="Chart 1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00"/>
  <sheetViews>
    <sheetView showGridLines="0" tabSelected="1" zoomScale="90" zoomScaleNormal="9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F74" sqref="F74"/>
    </sheetView>
  </sheetViews>
  <sheetFormatPr baseColWidth="10" defaultColWidth="14.42578125" defaultRowHeight="15" customHeight="1" x14ac:dyDescent="0.2"/>
  <cols>
    <col min="1" max="1" width="1.28515625" customWidth="1"/>
    <col min="2" max="2" width="1.85546875" customWidth="1"/>
    <col min="3" max="3" width="2.7109375" customWidth="1"/>
    <col min="4" max="4" width="8.85546875" customWidth="1"/>
    <col min="5" max="5" width="22.7109375" customWidth="1"/>
    <col min="6" max="6" width="18.28515625" customWidth="1"/>
    <col min="7" max="10" width="12.7109375" customWidth="1"/>
    <col min="11" max="11" width="15.5703125" customWidth="1"/>
    <col min="12" max="12" width="14.85546875" customWidth="1"/>
    <col min="13" max="17" width="12.7109375" customWidth="1"/>
    <col min="18" max="18" width="15.5703125" customWidth="1"/>
    <col min="19" max="19" width="37.5703125" customWidth="1"/>
    <col min="20" max="20" width="14.5703125" customWidth="1"/>
    <col min="21" max="21" width="16.28515625" customWidth="1"/>
    <col min="22" max="22" width="14" customWidth="1"/>
    <col min="23" max="23" width="16.28515625" customWidth="1"/>
    <col min="24" max="27" width="9.140625" customWidth="1"/>
    <col min="28" max="28" width="19" customWidth="1"/>
    <col min="29" max="38" width="9.140625" customWidth="1"/>
  </cols>
  <sheetData>
    <row r="1" spans="1:36" ht="23.25" customHeight="1" x14ac:dyDescent="0.25">
      <c r="A1" s="1"/>
      <c r="B1" s="507" t="s">
        <v>0</v>
      </c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2"/>
      <c r="T1" s="2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6.5" customHeight="1" x14ac:dyDescent="0.25">
      <c r="A2" s="1"/>
      <c r="B2" s="509" t="s">
        <v>1</v>
      </c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  <c r="P2" s="510"/>
      <c r="Q2" s="510"/>
      <c r="R2" s="510"/>
      <c r="S2" s="2"/>
      <c r="T2" s="2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5.75" customHeight="1" x14ac:dyDescent="0.25">
      <c r="A3" s="1"/>
      <c r="B3" s="1"/>
      <c r="C3" s="1" t="s">
        <v>2</v>
      </c>
      <c r="D3" s="1"/>
      <c r="E3" s="1"/>
      <c r="F3" s="4"/>
      <c r="G3" s="1"/>
      <c r="H3" s="1" t="s">
        <v>2</v>
      </c>
      <c r="I3" s="1"/>
      <c r="J3" s="1"/>
      <c r="K3" s="1"/>
      <c r="L3" s="1"/>
      <c r="M3" s="1"/>
      <c r="N3" s="1"/>
      <c r="O3" s="1"/>
      <c r="P3" s="1"/>
      <c r="Q3" s="1"/>
      <c r="R3" s="1"/>
      <c r="S3" s="2"/>
      <c r="T3" s="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39.75" customHeight="1" x14ac:dyDescent="0.2">
      <c r="A4" s="5"/>
      <c r="B4" s="511" t="s">
        <v>3</v>
      </c>
      <c r="C4" s="512"/>
      <c r="D4" s="512"/>
      <c r="E4" s="512"/>
      <c r="F4" s="347" t="s">
        <v>4</v>
      </c>
      <c r="G4" s="347" t="s">
        <v>5</v>
      </c>
      <c r="H4" s="347" t="s">
        <v>6</v>
      </c>
      <c r="I4" s="347" t="s">
        <v>7</v>
      </c>
      <c r="J4" s="347" t="s">
        <v>8</v>
      </c>
      <c r="K4" s="347" t="s">
        <v>9</v>
      </c>
      <c r="L4" s="347" t="s">
        <v>10</v>
      </c>
      <c r="M4" s="347" t="s">
        <v>11</v>
      </c>
      <c r="N4" s="347" t="s">
        <v>12</v>
      </c>
      <c r="O4" s="347" t="s">
        <v>13</v>
      </c>
      <c r="P4" s="347" t="s">
        <v>14</v>
      </c>
      <c r="Q4" s="347" t="s">
        <v>15</v>
      </c>
      <c r="R4" s="348" t="s">
        <v>16</v>
      </c>
      <c r="S4" s="6"/>
      <c r="T4" s="6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</row>
    <row r="5" spans="1:36" ht="15.75" x14ac:dyDescent="0.25">
      <c r="A5" s="8"/>
      <c r="B5" s="349"/>
      <c r="C5" s="350"/>
      <c r="D5" s="350"/>
      <c r="E5" s="350"/>
      <c r="F5" s="351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2"/>
      <c r="S5" s="2"/>
      <c r="T5" s="2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 spans="1:36" ht="30" customHeight="1" x14ac:dyDescent="0.2">
      <c r="A6" s="5"/>
      <c r="B6" s="513" t="s">
        <v>4</v>
      </c>
      <c r="C6" s="514"/>
      <c r="D6" s="514"/>
      <c r="E6" s="514"/>
      <c r="F6" s="365">
        <f t="shared" ref="F6:R6" si="0">+F8+F26</f>
        <v>6640978.5239106659</v>
      </c>
      <c r="G6" s="365">
        <f t="shared" si="0"/>
        <v>646939.44544043858</v>
      </c>
      <c r="H6" s="365">
        <f t="shared" si="0"/>
        <v>247164.22215236412</v>
      </c>
      <c r="I6" s="365">
        <f t="shared" si="0"/>
        <v>224120.36533455795</v>
      </c>
      <c r="J6" s="365">
        <f t="shared" si="0"/>
        <v>416283.0141242097</v>
      </c>
      <c r="K6" s="365">
        <f t="shared" si="0"/>
        <v>1458274.3647100255</v>
      </c>
      <c r="L6" s="365">
        <f t="shared" si="0"/>
        <v>845141.98133660445</v>
      </c>
      <c r="M6" s="365">
        <f t="shared" si="0"/>
        <v>310879.43111335521</v>
      </c>
      <c r="N6" s="365">
        <f t="shared" si="0"/>
        <v>108638.31422809379</v>
      </c>
      <c r="O6" s="365">
        <f t="shared" si="0"/>
        <v>77034.948564760576</v>
      </c>
      <c r="P6" s="365">
        <f t="shared" si="0"/>
        <v>88415.99564169698</v>
      </c>
      <c r="Q6" s="365">
        <f t="shared" si="0"/>
        <v>1025940.8636746941</v>
      </c>
      <c r="R6" s="366">
        <f t="shared" si="0"/>
        <v>1192145.5775898646</v>
      </c>
      <c r="S6" s="11"/>
      <c r="T6" s="12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x14ac:dyDescent="0.2">
      <c r="A7" s="13"/>
      <c r="B7" s="353"/>
      <c r="C7" s="354"/>
      <c r="D7" s="354"/>
      <c r="E7" s="354"/>
      <c r="F7" s="367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9"/>
      <c r="S7" s="16"/>
      <c r="T7" s="16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ht="30" customHeight="1" x14ac:dyDescent="0.2">
      <c r="A8" s="18"/>
      <c r="B8" s="397"/>
      <c r="C8" s="394" t="s">
        <v>17</v>
      </c>
      <c r="D8" s="394" t="s">
        <v>18</v>
      </c>
      <c r="E8" s="394"/>
      <c r="F8" s="395">
        <f t="shared" ref="F8:R8" si="1">+F10+F14+F18+F22</f>
        <v>1470789.1582736652</v>
      </c>
      <c r="G8" s="395">
        <f t="shared" si="1"/>
        <v>131398.54644043863</v>
      </c>
      <c r="H8" s="395">
        <f t="shared" si="1"/>
        <v>211574.79545236411</v>
      </c>
      <c r="I8" s="395">
        <f t="shared" si="1"/>
        <v>156036.73233455795</v>
      </c>
      <c r="J8" s="395">
        <f t="shared" si="1"/>
        <v>109939.53862420958</v>
      </c>
      <c r="K8" s="395">
        <f t="shared" si="1"/>
        <v>133293.70931002541</v>
      </c>
      <c r="L8" s="395">
        <f t="shared" si="1"/>
        <v>126149.7323366045</v>
      </c>
      <c r="M8" s="395">
        <f t="shared" si="1"/>
        <v>113403.7016133552</v>
      </c>
      <c r="N8" s="395">
        <f t="shared" si="1"/>
        <v>105948.84722809379</v>
      </c>
      <c r="O8" s="395">
        <f t="shared" si="1"/>
        <v>76906.120564760582</v>
      </c>
      <c r="P8" s="395">
        <f t="shared" si="1"/>
        <v>87155.679641696974</v>
      </c>
      <c r="Q8" s="395">
        <f t="shared" si="1"/>
        <v>108021.63343769405</v>
      </c>
      <c r="R8" s="396">
        <f t="shared" si="1"/>
        <v>110960.12128986458</v>
      </c>
      <c r="S8" s="19"/>
      <c r="T8" s="20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</row>
    <row r="9" spans="1:36" ht="12.75" customHeight="1" x14ac:dyDescent="0.2">
      <c r="A9" s="155"/>
      <c r="B9" s="355"/>
      <c r="C9" s="156"/>
      <c r="D9" s="156"/>
      <c r="E9" s="156"/>
      <c r="F9" s="370"/>
      <c r="G9" s="370"/>
      <c r="H9" s="370"/>
      <c r="I9" s="370"/>
      <c r="J9" s="370"/>
      <c r="K9" s="370"/>
      <c r="L9" s="370"/>
      <c r="M9" s="370"/>
      <c r="N9" s="370"/>
      <c r="O9" s="370"/>
      <c r="P9" s="370"/>
      <c r="Q9" s="370"/>
      <c r="R9" s="371"/>
      <c r="S9" s="157"/>
      <c r="T9" s="158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</row>
    <row r="10" spans="1:36" s="212" customFormat="1" ht="30" customHeight="1" x14ac:dyDescent="0.2">
      <c r="A10" s="18"/>
      <c r="B10" s="356"/>
      <c r="C10" s="357"/>
      <c r="D10" s="357"/>
      <c r="E10" s="358" t="s">
        <v>19</v>
      </c>
      <c r="F10" s="359">
        <f t="shared" ref="F10:R10" si="2">+F11+F12</f>
        <v>154610.06989365496</v>
      </c>
      <c r="G10" s="359">
        <f t="shared" si="2"/>
        <v>14232.788210000001</v>
      </c>
      <c r="H10" s="359">
        <f t="shared" si="2"/>
        <v>27487.960870000003</v>
      </c>
      <c r="I10" s="359">
        <f t="shared" si="2"/>
        <v>18928.589350000006</v>
      </c>
      <c r="J10" s="359">
        <f t="shared" si="2"/>
        <v>9316.178689999997</v>
      </c>
      <c r="K10" s="359">
        <f t="shared" si="2"/>
        <v>13561.943094761906</v>
      </c>
      <c r="L10" s="359">
        <f t="shared" si="2"/>
        <v>4710.8109999999997</v>
      </c>
      <c r="M10" s="359">
        <f t="shared" si="2"/>
        <v>6363.2649299999994</v>
      </c>
      <c r="N10" s="359">
        <f t="shared" si="2"/>
        <v>7398.6558300000006</v>
      </c>
      <c r="O10" s="359">
        <f t="shared" si="2"/>
        <v>3736.5885100000005</v>
      </c>
      <c r="P10" s="359">
        <f t="shared" si="2"/>
        <v>9321.5408299999999</v>
      </c>
      <c r="Q10" s="359">
        <f t="shared" si="2"/>
        <v>23213.406579979994</v>
      </c>
      <c r="R10" s="372">
        <f t="shared" si="2"/>
        <v>16338.341998913042</v>
      </c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"/>
      <c r="AG10" s="21"/>
      <c r="AH10" s="21"/>
      <c r="AI10" s="21"/>
      <c r="AJ10" s="21"/>
    </row>
    <row r="11" spans="1:36" s="212" customFormat="1" ht="30" customHeight="1" x14ac:dyDescent="0.2">
      <c r="A11" s="18"/>
      <c r="B11" s="360"/>
      <c r="C11" s="361"/>
      <c r="D11" s="361"/>
      <c r="E11" s="362" t="s">
        <v>20</v>
      </c>
      <c r="F11" s="373">
        <f t="shared" ref="F11:F12" si="3">SUM(G11:R11)</f>
        <v>154610.06989365496</v>
      </c>
      <c r="G11" s="373">
        <v>14232.788210000001</v>
      </c>
      <c r="H11" s="373">
        <v>27487.960870000003</v>
      </c>
      <c r="I11" s="373">
        <v>18928.589350000006</v>
      </c>
      <c r="J11" s="373">
        <v>9316.178689999997</v>
      </c>
      <c r="K11" s="373">
        <v>13561.943094761906</v>
      </c>
      <c r="L11" s="373">
        <v>4710.8109999999997</v>
      </c>
      <c r="M11" s="373">
        <v>6363.2649299999994</v>
      </c>
      <c r="N11" s="373">
        <v>7398.6558300000006</v>
      </c>
      <c r="O11" s="373">
        <v>3736.5885100000005</v>
      </c>
      <c r="P11" s="373">
        <v>9321.5408299999999</v>
      </c>
      <c r="Q11" s="373">
        <v>23213.406579979994</v>
      </c>
      <c r="R11" s="374">
        <v>16338.341998913042</v>
      </c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"/>
      <c r="AG11" s="21"/>
      <c r="AH11" s="21"/>
      <c r="AI11" s="21"/>
      <c r="AJ11" s="21"/>
    </row>
    <row r="12" spans="1:36" s="212" customFormat="1" ht="30" customHeight="1" x14ac:dyDescent="0.2">
      <c r="A12" s="18"/>
      <c r="B12" s="360"/>
      <c r="C12" s="361"/>
      <c r="D12" s="361"/>
      <c r="E12" s="362" t="s">
        <v>21</v>
      </c>
      <c r="F12" s="392">
        <f t="shared" si="3"/>
        <v>0</v>
      </c>
      <c r="G12" s="392">
        <v>0</v>
      </c>
      <c r="H12" s="392">
        <v>0</v>
      </c>
      <c r="I12" s="392">
        <v>0</v>
      </c>
      <c r="J12" s="392">
        <v>0</v>
      </c>
      <c r="K12" s="392">
        <v>0</v>
      </c>
      <c r="L12" s="392">
        <v>0</v>
      </c>
      <c r="M12" s="392">
        <v>0</v>
      </c>
      <c r="N12" s="392">
        <v>0</v>
      </c>
      <c r="O12" s="392">
        <v>0</v>
      </c>
      <c r="P12" s="392">
        <v>0</v>
      </c>
      <c r="Q12" s="392">
        <v>0</v>
      </c>
      <c r="R12" s="393">
        <v>0</v>
      </c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"/>
      <c r="AG12" s="21"/>
      <c r="AH12" s="21"/>
      <c r="AI12" s="21"/>
      <c r="AJ12" s="21"/>
    </row>
    <row r="13" spans="1:36" s="212" customFormat="1" ht="12.75" customHeight="1" x14ac:dyDescent="0.2">
      <c r="A13" s="18"/>
      <c r="B13" s="360"/>
      <c r="C13" s="361"/>
      <c r="D13" s="361"/>
      <c r="E13" s="362"/>
      <c r="F13" s="373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4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"/>
      <c r="AG13" s="21"/>
      <c r="AH13" s="21"/>
      <c r="AI13" s="21"/>
      <c r="AJ13" s="21"/>
    </row>
    <row r="14" spans="1:36" s="212" customFormat="1" ht="30" customHeight="1" x14ac:dyDescent="0.2">
      <c r="A14" s="256"/>
      <c r="B14" s="356"/>
      <c r="C14" s="357"/>
      <c r="D14" s="357"/>
      <c r="E14" s="358" t="s">
        <v>22</v>
      </c>
      <c r="F14" s="359">
        <f t="shared" ref="F14:R14" si="4">+F15+F16</f>
        <v>775372.02630466467</v>
      </c>
      <c r="G14" s="359">
        <f t="shared" si="4"/>
        <v>62660.640488055375</v>
      </c>
      <c r="H14" s="359">
        <f t="shared" si="4"/>
        <v>130818.25252821426</v>
      </c>
      <c r="I14" s="359">
        <f t="shared" si="4"/>
        <v>85616.664377549052</v>
      </c>
      <c r="J14" s="359">
        <f t="shared" si="4"/>
        <v>58099.09076739374</v>
      </c>
      <c r="K14" s="359">
        <f t="shared" si="4"/>
        <v>74967.455015356609</v>
      </c>
      <c r="L14" s="359">
        <f t="shared" si="4"/>
        <v>81719.636637369593</v>
      </c>
      <c r="M14" s="359">
        <f t="shared" si="4"/>
        <v>64247.378794013377</v>
      </c>
      <c r="N14" s="359">
        <f t="shared" si="4"/>
        <v>60645.121333591196</v>
      </c>
      <c r="O14" s="359">
        <f t="shared" si="4"/>
        <v>33082.84414708081</v>
      </c>
      <c r="P14" s="359">
        <f t="shared" si="4"/>
        <v>35347.547192675018</v>
      </c>
      <c r="Q14" s="359">
        <f t="shared" si="4"/>
        <v>38950.953190786051</v>
      </c>
      <c r="R14" s="372">
        <f t="shared" si="4"/>
        <v>49216.441832579556</v>
      </c>
      <c r="S14" s="21"/>
      <c r="T14" s="21"/>
      <c r="U14" s="213"/>
      <c r="V14" s="21"/>
      <c r="W14" s="21"/>
      <c r="X14" s="21"/>
      <c r="Y14" s="21"/>
      <c r="Z14" s="21"/>
      <c r="AA14" s="21"/>
      <c r="AB14" s="21"/>
      <c r="AC14" s="21"/>
      <c r="AD14" s="21"/>
      <c r="AE14" s="213"/>
      <c r="AF14" s="21"/>
      <c r="AG14" s="21"/>
      <c r="AH14" s="21"/>
      <c r="AI14" s="21"/>
      <c r="AJ14" s="21"/>
    </row>
    <row r="15" spans="1:36" s="212" customFormat="1" ht="30" customHeight="1" x14ac:dyDescent="0.2">
      <c r="A15" s="18"/>
      <c r="B15" s="360"/>
      <c r="C15" s="361"/>
      <c r="D15" s="361"/>
      <c r="E15" s="362" t="s">
        <v>20</v>
      </c>
      <c r="F15" s="373">
        <f t="shared" ref="F15:F16" si="5">SUM(G15:R15)</f>
        <v>762238.01582908072</v>
      </c>
      <c r="G15" s="373">
        <v>61162.135351880657</v>
      </c>
      <c r="H15" s="373">
        <v>129123.7164092398</v>
      </c>
      <c r="I15" s="373">
        <v>84448.959805996783</v>
      </c>
      <c r="J15" s="373">
        <v>57009.605838924304</v>
      </c>
      <c r="K15" s="373">
        <v>73944.297179562898</v>
      </c>
      <c r="L15" s="373">
        <v>80767.495704755725</v>
      </c>
      <c r="M15" s="373">
        <v>63341.260035860207</v>
      </c>
      <c r="N15" s="373">
        <v>59998.249732396464</v>
      </c>
      <c r="O15" s="373">
        <v>32090.057955052784</v>
      </c>
      <c r="P15" s="373">
        <v>34324.544860747723</v>
      </c>
      <c r="Q15" s="373">
        <v>37953.611135321866</v>
      </c>
      <c r="R15" s="374">
        <v>48074.081819341387</v>
      </c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"/>
      <c r="AG15" s="21"/>
      <c r="AH15" s="21"/>
      <c r="AI15" s="21"/>
      <c r="AJ15" s="21"/>
    </row>
    <row r="16" spans="1:36" s="212" customFormat="1" ht="30" customHeight="1" x14ac:dyDescent="0.2">
      <c r="A16" s="18"/>
      <c r="B16" s="360"/>
      <c r="C16" s="361"/>
      <c r="D16" s="361"/>
      <c r="E16" s="362" t="s">
        <v>21</v>
      </c>
      <c r="F16" s="373">
        <f t="shared" si="5"/>
        <v>13134.010475584013</v>
      </c>
      <c r="G16" s="373">
        <v>1498.5051361747137</v>
      </c>
      <c r="H16" s="373">
        <v>1694.5361189744551</v>
      </c>
      <c r="I16" s="373">
        <v>1167.7045715522645</v>
      </c>
      <c r="J16" s="373">
        <v>1089.4849284694342</v>
      </c>
      <c r="K16" s="373">
        <v>1023.1578357937046</v>
      </c>
      <c r="L16" s="373">
        <v>952.14093261386336</v>
      </c>
      <c r="M16" s="373">
        <v>906.11875815316739</v>
      </c>
      <c r="N16" s="373">
        <v>646.8716011947306</v>
      </c>
      <c r="O16" s="373">
        <v>992.78619202802452</v>
      </c>
      <c r="P16" s="373">
        <v>1023.002331927298</v>
      </c>
      <c r="Q16" s="373">
        <v>997.34205546418559</v>
      </c>
      <c r="R16" s="374">
        <v>1142.3600132381703</v>
      </c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"/>
      <c r="AG16" s="21"/>
      <c r="AH16" s="21"/>
      <c r="AI16" s="21"/>
      <c r="AJ16" s="21"/>
    </row>
    <row r="17" spans="1:38" s="212" customFormat="1" ht="30" customHeight="1" x14ac:dyDescent="0.2">
      <c r="A17" s="18"/>
      <c r="B17" s="360"/>
      <c r="C17" s="361"/>
      <c r="D17" s="361"/>
      <c r="E17" s="362"/>
      <c r="F17" s="373"/>
      <c r="G17" s="373"/>
      <c r="H17" s="373"/>
      <c r="I17" s="373"/>
      <c r="J17" s="373"/>
      <c r="K17" s="373"/>
      <c r="L17" s="373"/>
      <c r="M17" s="373"/>
      <c r="N17" s="373"/>
      <c r="O17" s="373"/>
      <c r="P17" s="373"/>
      <c r="Q17" s="373"/>
      <c r="R17" s="374"/>
      <c r="S17" s="21"/>
      <c r="T17" s="21"/>
      <c r="U17" s="213"/>
      <c r="V17" s="21"/>
      <c r="W17" s="21"/>
      <c r="X17" s="21"/>
      <c r="Y17" s="21"/>
      <c r="Z17" s="21"/>
      <c r="AA17" s="21"/>
      <c r="AB17" s="21"/>
      <c r="AC17" s="21"/>
      <c r="AD17" s="21"/>
      <c r="AE17" s="213"/>
      <c r="AF17" s="21"/>
      <c r="AG17" s="21"/>
      <c r="AH17" s="21"/>
      <c r="AI17" s="21"/>
      <c r="AJ17" s="21"/>
    </row>
    <row r="18" spans="1:38" s="212" customFormat="1" ht="30" customHeight="1" x14ac:dyDescent="0.2">
      <c r="A18" s="224"/>
      <c r="B18" s="356"/>
      <c r="C18" s="357"/>
      <c r="D18" s="357"/>
      <c r="E18" s="358" t="s">
        <v>23</v>
      </c>
      <c r="F18" s="359">
        <f t="shared" ref="F18:R18" si="6">+F19+F20</f>
        <v>84488.137428744521</v>
      </c>
      <c r="G18" s="359">
        <f t="shared" si="6"/>
        <v>8186.3107003358627</v>
      </c>
      <c r="H18" s="359">
        <f t="shared" si="6"/>
        <v>7734.3954763132133</v>
      </c>
      <c r="I18" s="359">
        <f t="shared" si="6"/>
        <v>8815.7361066976446</v>
      </c>
      <c r="J18" s="359">
        <f t="shared" si="6"/>
        <v>8006.3464663528721</v>
      </c>
      <c r="K18" s="359">
        <f t="shared" si="6"/>
        <v>7862.2820521929843</v>
      </c>
      <c r="L18" s="359">
        <f t="shared" si="6"/>
        <v>6913.5148836235021</v>
      </c>
      <c r="M18" s="359">
        <f t="shared" si="6"/>
        <v>6039.541277450111</v>
      </c>
      <c r="N18" s="359">
        <f t="shared" si="6"/>
        <v>5825.1023931461941</v>
      </c>
      <c r="O18" s="359">
        <f t="shared" si="6"/>
        <v>6707.2981893099504</v>
      </c>
      <c r="P18" s="359">
        <f t="shared" si="6"/>
        <v>5353.3038211240564</v>
      </c>
      <c r="Q18" s="359">
        <f t="shared" si="6"/>
        <v>6666.4449020072097</v>
      </c>
      <c r="R18" s="372">
        <f t="shared" si="6"/>
        <v>6377.8611601909042</v>
      </c>
      <c r="S18" s="214"/>
      <c r="T18" s="214"/>
      <c r="U18" s="214"/>
      <c r="V18" s="214"/>
      <c r="W18" s="214"/>
      <c r="X18" s="66"/>
      <c r="Y18" s="66"/>
      <c r="Z18" s="66"/>
      <c r="AA18" s="66"/>
      <c r="AB18" s="66"/>
      <c r="AC18" s="66"/>
      <c r="AD18" s="66"/>
      <c r="AE18" s="21"/>
      <c r="AF18" s="20"/>
      <c r="AG18" s="21"/>
      <c r="AH18" s="21"/>
      <c r="AI18" s="21"/>
      <c r="AJ18" s="21"/>
    </row>
    <row r="19" spans="1:38" s="212" customFormat="1" ht="30" customHeight="1" x14ac:dyDescent="0.2">
      <c r="A19" s="18"/>
      <c r="B19" s="360"/>
      <c r="C19" s="361"/>
      <c r="D19" s="361"/>
      <c r="E19" s="362" t="s">
        <v>20</v>
      </c>
      <c r="F19" s="373">
        <f t="shared" ref="F19:F20" si="7">SUM(G19:R19)</f>
        <v>81178.271828744517</v>
      </c>
      <c r="G19" s="373">
        <v>7945.5726503358628</v>
      </c>
      <c r="H19" s="373">
        <v>7689.5737663132131</v>
      </c>
      <c r="I19" s="373">
        <v>8541.8596466976451</v>
      </c>
      <c r="J19" s="373">
        <v>7802.6039663528718</v>
      </c>
      <c r="K19" s="373">
        <v>7410.1549221929845</v>
      </c>
      <c r="L19" s="373">
        <v>6612.3298836235026</v>
      </c>
      <c r="M19" s="373">
        <v>5660.9908974501113</v>
      </c>
      <c r="N19" s="373">
        <v>5285.1996831461938</v>
      </c>
      <c r="O19" s="373">
        <v>6478.2447893099506</v>
      </c>
      <c r="P19" s="373">
        <v>5053.1028211240564</v>
      </c>
      <c r="Q19" s="373">
        <v>6422.5735420072097</v>
      </c>
      <c r="R19" s="374">
        <v>6276.0652601909042</v>
      </c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"/>
      <c r="AG19" s="21"/>
      <c r="AH19" s="21"/>
      <c r="AI19" s="21"/>
      <c r="AJ19" s="21"/>
    </row>
    <row r="20" spans="1:38" s="212" customFormat="1" ht="30" customHeight="1" x14ac:dyDescent="0.2">
      <c r="A20" s="18"/>
      <c r="B20" s="360"/>
      <c r="C20" s="361"/>
      <c r="D20" s="361"/>
      <c r="E20" s="362" t="s">
        <v>21</v>
      </c>
      <c r="F20" s="373">
        <f t="shared" si="7"/>
        <v>3309.8656000000005</v>
      </c>
      <c r="G20" s="373">
        <v>240.73805000000004</v>
      </c>
      <c r="H20" s="373">
        <v>44.821709999999996</v>
      </c>
      <c r="I20" s="373">
        <v>273.87646000000001</v>
      </c>
      <c r="J20" s="373">
        <v>203.74250000000004</v>
      </c>
      <c r="K20" s="373">
        <v>452.12712999999985</v>
      </c>
      <c r="L20" s="373">
        <v>301.18499999999989</v>
      </c>
      <c r="M20" s="373">
        <v>378.55037999999996</v>
      </c>
      <c r="N20" s="373">
        <v>539.90271000000007</v>
      </c>
      <c r="O20" s="373">
        <v>229.05340000000004</v>
      </c>
      <c r="P20" s="373">
        <v>300.20099999999996</v>
      </c>
      <c r="Q20" s="373">
        <v>243.8713599999999</v>
      </c>
      <c r="R20" s="374">
        <v>101.79589999999996</v>
      </c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"/>
      <c r="AG20" s="21"/>
      <c r="AH20" s="21"/>
      <c r="AI20" s="21"/>
      <c r="AJ20" s="21"/>
    </row>
    <row r="21" spans="1:38" s="212" customFormat="1" ht="30" customHeight="1" x14ac:dyDescent="0.2">
      <c r="A21" s="18"/>
      <c r="B21" s="360"/>
      <c r="C21" s="361"/>
      <c r="D21" s="361"/>
      <c r="E21" s="362"/>
      <c r="F21" s="373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3"/>
      <c r="R21" s="374"/>
      <c r="S21" s="215"/>
      <c r="T21" s="215"/>
      <c r="U21" s="216"/>
      <c r="V21" s="215"/>
      <c r="W21" s="21"/>
      <c r="X21" s="21"/>
      <c r="Y21" s="21"/>
      <c r="Z21" s="21"/>
      <c r="AA21" s="21"/>
      <c r="AB21" s="21"/>
      <c r="AC21" s="21"/>
      <c r="AD21" s="21"/>
      <c r="AE21" s="213"/>
      <c r="AF21" s="21"/>
      <c r="AG21" s="21"/>
      <c r="AH21" s="21"/>
      <c r="AI21" s="21"/>
      <c r="AJ21" s="21"/>
    </row>
    <row r="22" spans="1:38" s="212" customFormat="1" ht="30" customHeight="1" x14ac:dyDescent="0.2">
      <c r="A22" s="18"/>
      <c r="B22" s="356"/>
      <c r="C22" s="357"/>
      <c r="D22" s="357"/>
      <c r="E22" s="358" t="s">
        <v>24</v>
      </c>
      <c r="F22" s="359">
        <f t="shared" ref="F22:Q22" si="8">+F23+F24</f>
        <v>456318.9246466012</v>
      </c>
      <c r="G22" s="359">
        <f t="shared" si="8"/>
        <v>46318.807042047396</v>
      </c>
      <c r="H22" s="359">
        <f t="shared" si="8"/>
        <v>45534.186577836641</v>
      </c>
      <c r="I22" s="359">
        <f t="shared" si="8"/>
        <v>42675.742500311251</v>
      </c>
      <c r="J22" s="359">
        <f t="shared" si="8"/>
        <v>34517.922700462972</v>
      </c>
      <c r="K22" s="359">
        <f t="shared" si="8"/>
        <v>36902.029147713911</v>
      </c>
      <c r="L22" s="359">
        <f t="shared" si="8"/>
        <v>32805.769815611406</v>
      </c>
      <c r="M22" s="359">
        <f t="shared" si="8"/>
        <v>36753.516611891704</v>
      </c>
      <c r="N22" s="359">
        <f t="shared" si="8"/>
        <v>32079.967671356397</v>
      </c>
      <c r="O22" s="359">
        <f t="shared" si="8"/>
        <v>33379.389718369821</v>
      </c>
      <c r="P22" s="359">
        <f t="shared" si="8"/>
        <v>37133.287797897901</v>
      </c>
      <c r="Q22" s="359">
        <f t="shared" si="8"/>
        <v>39190.828764920792</v>
      </c>
      <c r="R22" s="372">
        <f>+R23+R24</f>
        <v>39027.476298181078</v>
      </c>
      <c r="S22" s="217"/>
      <c r="T22" s="217"/>
      <c r="U22" s="217"/>
      <c r="V22" s="218"/>
      <c r="W22" s="18"/>
      <c r="X22" s="18"/>
      <c r="Y22" s="18"/>
      <c r="Z22" s="18"/>
      <c r="AA22" s="18"/>
      <c r="AB22" s="18"/>
      <c r="AC22" s="18"/>
      <c r="AD22" s="18"/>
      <c r="AE22" s="219"/>
      <c r="AF22" s="21"/>
      <c r="AG22" s="21"/>
      <c r="AH22" s="21"/>
      <c r="AI22" s="21"/>
      <c r="AJ22" s="21"/>
    </row>
    <row r="23" spans="1:38" s="212" customFormat="1" ht="30" customHeight="1" x14ac:dyDescent="0.2">
      <c r="A23" s="18"/>
      <c r="B23" s="360"/>
      <c r="C23" s="361"/>
      <c r="D23" s="361"/>
      <c r="E23" s="362" t="s">
        <v>20</v>
      </c>
      <c r="F23" s="373">
        <f t="shared" ref="F23:F24" si="9">SUM(G23:R23)</f>
        <v>395143.74245634116</v>
      </c>
      <c r="G23" s="373">
        <v>41357.603021285715</v>
      </c>
      <c r="H23" s="373">
        <v>40326.116818571427</v>
      </c>
      <c r="I23" s="373">
        <v>37940.445991999994</v>
      </c>
      <c r="J23" s="373">
        <v>31385.709317678367</v>
      </c>
      <c r="K23" s="373">
        <v>31746.802272418532</v>
      </c>
      <c r="L23" s="373">
        <v>26497.5443626181</v>
      </c>
      <c r="M23" s="373">
        <v>31105.795166687643</v>
      </c>
      <c r="N23" s="373">
        <v>27538.0646281476</v>
      </c>
      <c r="O23" s="373">
        <v>28539.64054843699</v>
      </c>
      <c r="P23" s="373">
        <v>31732.060893627076</v>
      </c>
      <c r="Q23" s="373">
        <v>32903.335121271062</v>
      </c>
      <c r="R23" s="374">
        <v>34070.624313598702</v>
      </c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"/>
      <c r="AG23" s="21"/>
      <c r="AH23" s="21"/>
      <c r="AI23" s="21"/>
      <c r="AJ23" s="21"/>
    </row>
    <row r="24" spans="1:38" s="212" customFormat="1" ht="30" customHeight="1" x14ac:dyDescent="0.2">
      <c r="A24" s="18"/>
      <c r="B24" s="360"/>
      <c r="C24" s="361"/>
      <c r="D24" s="361"/>
      <c r="E24" s="362" t="s">
        <v>21</v>
      </c>
      <c r="F24" s="373">
        <f t="shared" si="9"/>
        <v>61175.182190260057</v>
      </c>
      <c r="G24" s="373">
        <v>4961.2040207616828</v>
      </c>
      <c r="H24" s="373">
        <v>5208.0697592652123</v>
      </c>
      <c r="I24" s="373">
        <v>4735.2965083112595</v>
      </c>
      <c r="J24" s="373">
        <v>3132.2133827846028</v>
      </c>
      <c r="K24" s="373">
        <v>5155.2268752953751</v>
      </c>
      <c r="L24" s="373">
        <v>6308.2254529933016</v>
      </c>
      <c r="M24" s="373">
        <v>5647.7214452040625</v>
      </c>
      <c r="N24" s="373">
        <v>4541.9030432087975</v>
      </c>
      <c r="O24" s="373">
        <v>4839.7491699328339</v>
      </c>
      <c r="P24" s="373">
        <v>5401.2269042708249</v>
      </c>
      <c r="Q24" s="373">
        <v>6287.4936436497283</v>
      </c>
      <c r="R24" s="374">
        <v>4956.8519845823776</v>
      </c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"/>
      <c r="AG24" s="21"/>
      <c r="AH24" s="21"/>
      <c r="AI24" s="21"/>
      <c r="AJ24" s="21"/>
    </row>
    <row r="25" spans="1:38" s="212" customFormat="1" ht="15.75" customHeight="1" x14ac:dyDescent="0.2">
      <c r="A25" s="18"/>
      <c r="B25" s="360"/>
      <c r="C25" s="361"/>
      <c r="D25" s="361"/>
      <c r="E25" s="362"/>
      <c r="F25" s="373"/>
      <c r="G25" s="373"/>
      <c r="H25" s="373"/>
      <c r="I25" s="373"/>
      <c r="J25" s="373"/>
      <c r="K25" s="373"/>
      <c r="L25" s="373"/>
      <c r="M25" s="373"/>
      <c r="N25" s="373"/>
      <c r="O25" s="373"/>
      <c r="P25" s="373"/>
      <c r="Q25" s="373"/>
      <c r="R25" s="374"/>
      <c r="S25" s="151"/>
      <c r="T25" s="151"/>
      <c r="U25" s="151"/>
      <c r="V25" s="151"/>
      <c r="W25" s="25"/>
      <c r="X25" s="25"/>
      <c r="Y25" s="25"/>
      <c r="Z25" s="25"/>
      <c r="AA25" s="25"/>
      <c r="AB25" s="25"/>
      <c r="AC25" s="25"/>
      <c r="AD25" s="25"/>
      <c r="AE25" s="21"/>
      <c r="AF25" s="21"/>
      <c r="AG25" s="21"/>
      <c r="AH25" s="21"/>
      <c r="AI25" s="21"/>
      <c r="AJ25" s="21"/>
    </row>
    <row r="26" spans="1:38" s="212" customFormat="1" ht="30" customHeight="1" x14ac:dyDescent="0.2">
      <c r="A26" s="18"/>
      <c r="B26" s="397"/>
      <c r="C26" s="394" t="s">
        <v>25</v>
      </c>
      <c r="D26" s="394" t="s">
        <v>26</v>
      </c>
      <c r="E26" s="398"/>
      <c r="F26" s="395">
        <f t="shared" ref="F26:F28" si="10">SUM(G26:R26)</f>
        <v>5170189.3656370007</v>
      </c>
      <c r="G26" s="395">
        <f t="shared" ref="G26:R26" si="11">SUM(G27:G29)</f>
        <v>515540.89899999998</v>
      </c>
      <c r="H26" s="395">
        <f t="shared" si="11"/>
        <v>35589.426700000004</v>
      </c>
      <c r="I26" s="395">
        <f t="shared" si="11"/>
        <v>68083.633000000002</v>
      </c>
      <c r="J26" s="395">
        <f t="shared" si="11"/>
        <v>306343.47550000012</v>
      </c>
      <c r="K26" s="395">
        <f t="shared" si="11"/>
        <v>1324980.6554</v>
      </c>
      <c r="L26" s="395">
        <f t="shared" si="11"/>
        <v>718992.24899999995</v>
      </c>
      <c r="M26" s="395">
        <f t="shared" si="11"/>
        <v>197475.72950000002</v>
      </c>
      <c r="N26" s="395">
        <f t="shared" si="11"/>
        <v>2689.4670000000001</v>
      </c>
      <c r="O26" s="395">
        <f t="shared" si="11"/>
        <v>128.828</v>
      </c>
      <c r="P26" s="395">
        <f t="shared" si="11"/>
        <v>1260.3159999999998</v>
      </c>
      <c r="Q26" s="395">
        <f t="shared" si="11"/>
        <v>917919.23023700004</v>
      </c>
      <c r="R26" s="396">
        <f t="shared" si="11"/>
        <v>1081185.4563</v>
      </c>
      <c r="S26" s="151"/>
      <c r="T26" s="151"/>
      <c r="U26" s="151"/>
      <c r="V26" s="151"/>
      <c r="W26" s="25"/>
      <c r="X26" s="25"/>
      <c r="Y26" s="25"/>
      <c r="Z26" s="25"/>
      <c r="AA26" s="25"/>
      <c r="AB26" s="25"/>
      <c r="AC26" s="25"/>
      <c r="AD26" s="25"/>
      <c r="AE26" s="25"/>
      <c r="AF26" s="21"/>
      <c r="AG26" s="21"/>
      <c r="AH26" s="21"/>
      <c r="AI26" s="21"/>
      <c r="AJ26" s="21"/>
    </row>
    <row r="27" spans="1:38" s="212" customFormat="1" ht="30" customHeight="1" x14ac:dyDescent="0.2">
      <c r="A27" s="18"/>
      <c r="B27" s="360"/>
      <c r="C27" s="361"/>
      <c r="D27" s="361"/>
      <c r="E27" s="362" t="s">
        <v>27</v>
      </c>
      <c r="F27" s="373">
        <f t="shared" si="10"/>
        <v>5158609.0210370002</v>
      </c>
      <c r="G27" s="375">
        <v>514585.06</v>
      </c>
      <c r="H27" s="375">
        <v>34175.205000000002</v>
      </c>
      <c r="I27" s="375">
        <v>67995.350000000006</v>
      </c>
      <c r="J27" s="375">
        <v>306082.51500000013</v>
      </c>
      <c r="K27" s="375">
        <v>1323882.4680000001</v>
      </c>
      <c r="L27" s="375">
        <v>718940.99199999997</v>
      </c>
      <c r="M27" s="375">
        <v>197415.179</v>
      </c>
      <c r="N27" s="375">
        <v>2157.67</v>
      </c>
      <c r="O27" s="376">
        <v>41.725000000000001</v>
      </c>
      <c r="P27" s="375">
        <v>405.76</v>
      </c>
      <c r="Q27" s="375">
        <v>914112.36703700002</v>
      </c>
      <c r="R27" s="377">
        <v>1078814.73</v>
      </c>
      <c r="S27" s="220"/>
      <c r="T27" s="221"/>
      <c r="U27" s="221"/>
      <c r="V27" s="221"/>
      <c r="W27" s="222"/>
      <c r="X27" s="222"/>
      <c r="Y27" s="222"/>
      <c r="Z27" s="222"/>
      <c r="AA27" s="222"/>
      <c r="AB27" s="222"/>
      <c r="AC27" s="222"/>
      <c r="AD27" s="222"/>
      <c r="AE27" s="222"/>
      <c r="AF27" s="21"/>
      <c r="AG27" s="21"/>
      <c r="AH27" s="21"/>
      <c r="AI27" s="21"/>
      <c r="AJ27" s="21"/>
    </row>
    <row r="28" spans="1:38" s="212" customFormat="1" ht="30" customHeight="1" x14ac:dyDescent="0.2">
      <c r="A28" s="18"/>
      <c r="B28" s="360"/>
      <c r="C28" s="361"/>
      <c r="D28" s="361"/>
      <c r="E28" s="362" t="s">
        <v>28</v>
      </c>
      <c r="F28" s="373">
        <f t="shared" si="10"/>
        <v>11580.3446</v>
      </c>
      <c r="G28" s="375">
        <v>955.83899999999994</v>
      </c>
      <c r="H28" s="375">
        <v>1414.2217000000001</v>
      </c>
      <c r="I28" s="375">
        <v>88.283000000000001</v>
      </c>
      <c r="J28" s="375">
        <v>260.96050000000002</v>
      </c>
      <c r="K28" s="375">
        <v>1098.1874</v>
      </c>
      <c r="L28" s="375">
        <v>51.256999999999998</v>
      </c>
      <c r="M28" s="375">
        <v>60.5505</v>
      </c>
      <c r="N28" s="375">
        <v>531.79700000000003</v>
      </c>
      <c r="O28" s="375">
        <v>87.102999999999994</v>
      </c>
      <c r="P28" s="375">
        <v>854.55599999999993</v>
      </c>
      <c r="Q28" s="375">
        <v>3806.8631999999998</v>
      </c>
      <c r="R28" s="377">
        <v>2370.7262999999998</v>
      </c>
      <c r="S28" s="223"/>
      <c r="T28" s="20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</row>
    <row r="29" spans="1:38" s="212" customFormat="1" ht="30" customHeight="1" x14ac:dyDescent="0.2">
      <c r="A29" s="18"/>
      <c r="B29" s="360"/>
      <c r="C29" s="361"/>
      <c r="D29" s="361"/>
      <c r="E29" s="346" t="s">
        <v>29</v>
      </c>
      <c r="F29" s="392">
        <f>SUM(G29:R29)</f>
        <v>0</v>
      </c>
      <c r="G29" s="375" t="s">
        <v>30</v>
      </c>
      <c r="H29" s="375" t="s">
        <v>30</v>
      </c>
      <c r="I29" s="375" t="s">
        <v>30</v>
      </c>
      <c r="J29" s="375" t="s">
        <v>30</v>
      </c>
      <c r="K29" s="375" t="s">
        <v>30</v>
      </c>
      <c r="L29" s="375" t="s">
        <v>30</v>
      </c>
      <c r="M29" s="375" t="s">
        <v>30</v>
      </c>
      <c r="N29" s="375" t="s">
        <v>30</v>
      </c>
      <c r="O29" s="375" t="s">
        <v>30</v>
      </c>
      <c r="P29" s="375" t="s">
        <v>30</v>
      </c>
      <c r="Q29" s="375" t="s">
        <v>30</v>
      </c>
      <c r="R29" s="377" t="s">
        <v>30</v>
      </c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21"/>
      <c r="AG29" s="21"/>
      <c r="AH29" s="21"/>
      <c r="AI29" s="21"/>
      <c r="AJ29" s="21"/>
    </row>
    <row r="30" spans="1:38" ht="15.75" customHeight="1" x14ac:dyDescent="0.2">
      <c r="A30" s="27"/>
      <c r="B30" s="234"/>
      <c r="C30" s="363"/>
      <c r="D30" s="363"/>
      <c r="E30" s="363"/>
      <c r="F30" s="364"/>
      <c r="G30" s="363"/>
      <c r="H30" s="364"/>
      <c r="I30" s="364"/>
      <c r="J30" s="364"/>
      <c r="K30" s="364"/>
      <c r="L30" s="364"/>
      <c r="M30" s="364"/>
      <c r="N30" s="364"/>
      <c r="O30" s="363"/>
      <c r="P30" s="363"/>
      <c r="Q30" s="363"/>
      <c r="R30" s="235"/>
      <c r="S30" s="16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9"/>
      <c r="AG30" s="29"/>
      <c r="AH30" s="29"/>
      <c r="AI30" s="29"/>
      <c r="AJ30" s="29"/>
    </row>
    <row r="31" spans="1:38" ht="15.75" customHeight="1" x14ac:dyDescent="0.2">
      <c r="A31" s="30"/>
      <c r="B31" s="30" t="s">
        <v>31</v>
      </c>
      <c r="C31" s="27"/>
      <c r="D31" s="30"/>
      <c r="E31" s="30"/>
      <c r="F31" s="31"/>
      <c r="G31" s="30"/>
      <c r="H31" s="30"/>
      <c r="I31" s="30"/>
      <c r="J31" s="30"/>
      <c r="K31" s="30"/>
      <c r="L31" s="30"/>
      <c r="M31" s="30"/>
      <c r="N31" s="30"/>
      <c r="O31" s="30"/>
      <c r="P31" s="30" t="s">
        <v>2</v>
      </c>
      <c r="Q31" s="30"/>
      <c r="R31" s="30"/>
      <c r="S31" s="16"/>
      <c r="T31" s="16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</row>
    <row r="32" spans="1:38" ht="15.75" customHeight="1" x14ac:dyDescent="0.2">
      <c r="A32" s="30"/>
      <c r="B32" s="30" t="s">
        <v>32</v>
      </c>
      <c r="C32" s="27"/>
      <c r="D32" s="30"/>
      <c r="E32" s="30"/>
      <c r="F32" s="31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16"/>
      <c r="T32" s="16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0"/>
      <c r="AL32" s="30"/>
    </row>
    <row r="33" spans="1:38" ht="15.75" customHeight="1" x14ac:dyDescent="0.2">
      <c r="A33" s="30"/>
      <c r="B33" s="30" t="s">
        <v>33</v>
      </c>
      <c r="C33" s="27"/>
      <c r="D33" s="30"/>
      <c r="E33" s="30"/>
      <c r="F33" s="31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16"/>
      <c r="T33" s="16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0"/>
      <c r="AL33" s="30"/>
    </row>
    <row r="34" spans="1:38" ht="15.75" customHeight="1" x14ac:dyDescent="0.2">
      <c r="A34" s="33"/>
      <c r="B34" s="244" t="s">
        <v>34</v>
      </c>
      <c r="C34" s="33"/>
      <c r="D34" s="33"/>
      <c r="E34" s="33"/>
      <c r="F34" s="34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16"/>
      <c r="T34" s="16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33"/>
      <c r="AL34" s="33"/>
    </row>
    <row r="35" spans="1:38" ht="15.75" customHeight="1" x14ac:dyDescent="0.2">
      <c r="A35" s="33"/>
      <c r="B35" s="33"/>
      <c r="C35" s="33"/>
      <c r="D35" s="33"/>
      <c r="E35" s="33"/>
      <c r="F35" s="36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16"/>
      <c r="T35" s="16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35"/>
      <c r="AL35" s="35"/>
    </row>
    <row r="36" spans="1:38" ht="15.75" customHeight="1" x14ac:dyDescent="0.2">
      <c r="A36" s="33"/>
      <c r="B36" s="33"/>
      <c r="C36" s="33"/>
      <c r="D36" s="33"/>
      <c r="E36" s="33"/>
      <c r="F36" s="34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16"/>
      <c r="T36" s="16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35"/>
      <c r="AL36" s="35"/>
    </row>
    <row r="37" spans="1:38" ht="15.75" customHeight="1" x14ac:dyDescent="0.2">
      <c r="A37" s="33"/>
      <c r="B37" s="33"/>
      <c r="C37" s="33"/>
      <c r="D37" s="33"/>
      <c r="E37" s="33"/>
      <c r="F37" s="34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8"/>
      <c r="T37" s="16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35"/>
      <c r="AL37" s="35"/>
    </row>
    <row r="38" spans="1:38" ht="15.75" customHeight="1" x14ac:dyDescent="0.2">
      <c r="A38" s="33"/>
      <c r="B38" s="33"/>
      <c r="C38" s="33"/>
      <c r="D38" s="33"/>
      <c r="E38" s="33"/>
      <c r="F38" s="34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8"/>
      <c r="T38" s="16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35"/>
      <c r="AL38" s="35"/>
    </row>
    <row r="39" spans="1:38" ht="15.75" customHeight="1" x14ac:dyDescent="0.2">
      <c r="A39" s="33"/>
      <c r="B39" s="33"/>
      <c r="C39" s="33"/>
      <c r="D39" s="33"/>
      <c r="E39" s="33"/>
      <c r="F39" s="34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8"/>
      <c r="T39" s="16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35"/>
      <c r="AL39" s="35"/>
    </row>
    <row r="40" spans="1:38" ht="15.75" customHeight="1" x14ac:dyDescent="0.2">
      <c r="A40" s="39"/>
      <c r="B40" s="39"/>
      <c r="C40" s="39"/>
      <c r="D40" s="39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39"/>
      <c r="R40" s="39"/>
      <c r="S40" s="41"/>
      <c r="T40" s="42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</row>
    <row r="41" spans="1:38" ht="15.75" customHeight="1" x14ac:dyDescent="0.2">
      <c r="A41" s="39"/>
      <c r="B41" s="39"/>
      <c r="C41" s="39"/>
      <c r="D41" s="39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39"/>
      <c r="P41" s="39"/>
      <c r="Q41" s="39"/>
      <c r="R41" s="39"/>
      <c r="S41" s="16"/>
      <c r="T41" s="16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39"/>
      <c r="AH41" s="39"/>
      <c r="AI41" s="39"/>
      <c r="AJ41" s="39"/>
      <c r="AK41" s="39"/>
      <c r="AL41" s="39"/>
    </row>
    <row r="42" spans="1:38" ht="15.75" customHeight="1" x14ac:dyDescent="0.2">
      <c r="A42" s="39"/>
      <c r="B42" s="39"/>
      <c r="C42" s="39"/>
      <c r="D42" s="39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39"/>
      <c r="P42" s="39"/>
      <c r="Q42" s="39"/>
      <c r="R42" s="39"/>
      <c r="AF42" s="43"/>
      <c r="AG42" s="44"/>
      <c r="AH42" s="39"/>
      <c r="AI42" s="39"/>
      <c r="AJ42" s="39"/>
      <c r="AK42" s="39"/>
      <c r="AL42" s="39"/>
    </row>
    <row r="43" spans="1:38" ht="15.75" customHeight="1" x14ac:dyDescent="0.2">
      <c r="A43" s="39"/>
      <c r="B43" s="39"/>
      <c r="C43" s="39"/>
      <c r="D43" s="39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39"/>
      <c r="P43" s="39"/>
      <c r="Q43" s="39"/>
      <c r="R43" s="39"/>
      <c r="AF43" s="43"/>
      <c r="AG43" s="44"/>
      <c r="AH43" s="39"/>
      <c r="AI43" s="39"/>
      <c r="AJ43" s="39"/>
      <c r="AK43" s="39"/>
      <c r="AL43" s="39"/>
    </row>
    <row r="44" spans="1:38" ht="15.75" customHeight="1" x14ac:dyDescent="0.2">
      <c r="A44" s="39"/>
      <c r="B44" s="39"/>
      <c r="C44" s="39"/>
      <c r="D44" s="39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39"/>
      <c r="P44" s="39"/>
      <c r="Q44" s="39"/>
      <c r="R44" s="39"/>
      <c r="AF44" s="43"/>
      <c r="AG44" s="44"/>
      <c r="AH44" s="39"/>
      <c r="AI44" s="39"/>
      <c r="AJ44" s="39"/>
      <c r="AK44" s="39"/>
      <c r="AL44" s="39"/>
    </row>
    <row r="45" spans="1:38" ht="15.75" customHeight="1" x14ac:dyDescent="0.2">
      <c r="A45" s="39"/>
      <c r="B45" s="39"/>
      <c r="C45" s="39"/>
      <c r="D45" s="39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39"/>
      <c r="P45" s="39"/>
      <c r="Q45" s="39"/>
      <c r="R45" s="39"/>
      <c r="AF45" s="43"/>
      <c r="AG45" s="44"/>
      <c r="AH45" s="39"/>
      <c r="AI45" s="39"/>
      <c r="AJ45" s="39"/>
      <c r="AK45" s="39"/>
      <c r="AL45" s="39"/>
    </row>
    <row r="46" spans="1:38" ht="15.75" customHeight="1" x14ac:dyDescent="0.2">
      <c r="A46" s="39"/>
      <c r="B46" s="39"/>
      <c r="C46" s="39"/>
      <c r="D46" s="39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39"/>
      <c r="P46" s="39"/>
      <c r="Q46" s="39"/>
      <c r="R46" s="39"/>
      <c r="S46" s="16"/>
      <c r="T46" s="16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39"/>
      <c r="AH46" s="39"/>
      <c r="AI46" s="39"/>
      <c r="AJ46" s="39"/>
      <c r="AK46" s="39"/>
      <c r="AL46" s="39"/>
    </row>
    <row r="47" spans="1:38" ht="15.75" customHeight="1" x14ac:dyDescent="0.2">
      <c r="A47" s="39"/>
      <c r="B47" s="39"/>
      <c r="C47" s="39"/>
      <c r="D47" s="39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39"/>
      <c r="P47" s="39"/>
      <c r="Q47" s="39"/>
      <c r="R47" s="39"/>
      <c r="S47" s="42"/>
      <c r="T47" s="42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</row>
    <row r="48" spans="1:38" ht="15.75" customHeight="1" x14ac:dyDescent="0.2">
      <c r="A48" s="39"/>
      <c r="B48" s="39"/>
      <c r="C48" s="39"/>
      <c r="D48" s="39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39"/>
      <c r="P48" s="39"/>
      <c r="Q48" s="39"/>
      <c r="R48" s="39"/>
      <c r="S48" s="42"/>
      <c r="T48" s="42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</row>
    <row r="49" spans="1:38" ht="15.75" customHeight="1" x14ac:dyDescent="0.2">
      <c r="A49" s="39"/>
      <c r="B49" s="39"/>
      <c r="C49" s="39"/>
      <c r="D49" s="39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39"/>
      <c r="P49" s="39"/>
      <c r="Q49" s="39"/>
      <c r="R49" s="39"/>
      <c r="S49" s="42"/>
      <c r="T49" s="42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</row>
    <row r="50" spans="1:38" ht="15.75" customHeight="1" x14ac:dyDescent="0.2">
      <c r="A50" s="39"/>
      <c r="B50" s="39"/>
      <c r="C50" s="39"/>
      <c r="D50" s="39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39"/>
      <c r="P50" s="39"/>
      <c r="Q50" s="39"/>
      <c r="R50" s="39"/>
      <c r="S50" s="42"/>
      <c r="T50" s="42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</row>
    <row r="51" spans="1:38" ht="15.75" customHeight="1" x14ac:dyDescent="0.2">
      <c r="A51" s="39"/>
      <c r="B51" s="39"/>
      <c r="C51" s="39"/>
      <c r="D51" s="39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39"/>
      <c r="P51" s="39"/>
      <c r="Q51" s="39"/>
      <c r="R51" s="39"/>
      <c r="S51" s="42"/>
      <c r="T51" s="42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</row>
    <row r="52" spans="1:38" ht="15.75" customHeight="1" x14ac:dyDescent="0.2">
      <c r="A52" s="39"/>
      <c r="B52" s="39"/>
      <c r="C52" s="39"/>
      <c r="D52" s="39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39"/>
      <c r="P52" s="39"/>
      <c r="Q52" s="39"/>
      <c r="R52" s="39"/>
      <c r="S52" s="42"/>
      <c r="T52" s="42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</row>
    <row r="53" spans="1:38" ht="15.75" customHeight="1" x14ac:dyDescent="0.2">
      <c r="A53" s="39"/>
      <c r="B53" s="39"/>
      <c r="C53" s="39"/>
      <c r="D53" s="39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39"/>
      <c r="P53" s="39"/>
      <c r="Q53" s="39"/>
      <c r="R53" s="39"/>
      <c r="S53" s="42"/>
      <c r="T53" s="42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</row>
    <row r="54" spans="1:38" ht="15.75" customHeight="1" x14ac:dyDescent="0.2">
      <c r="A54" s="33"/>
      <c r="B54" s="33"/>
      <c r="C54" s="33"/>
      <c r="D54" s="33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33"/>
      <c r="P54" s="33"/>
      <c r="Q54" s="33"/>
      <c r="R54" s="33"/>
      <c r="S54" s="16"/>
      <c r="T54" s="16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35"/>
      <c r="AL54" s="35"/>
    </row>
    <row r="55" spans="1:38" ht="15.75" customHeight="1" x14ac:dyDescent="0.2">
      <c r="A55" s="33"/>
      <c r="B55" s="33"/>
      <c r="C55" s="33"/>
      <c r="D55" s="33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33"/>
      <c r="P55" s="33"/>
      <c r="Q55" s="33"/>
      <c r="R55" s="33"/>
      <c r="S55" s="16"/>
      <c r="T55" s="16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35"/>
      <c r="AL55" s="35"/>
    </row>
    <row r="56" spans="1:38" ht="15.75" customHeight="1" x14ac:dyDescent="0.2">
      <c r="A56" s="33"/>
      <c r="B56" s="33"/>
      <c r="C56" s="33"/>
      <c r="D56" s="33"/>
      <c r="E56" s="45"/>
      <c r="F56" s="34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16"/>
      <c r="T56" s="16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35"/>
      <c r="AL56" s="35"/>
    </row>
    <row r="57" spans="1:38" ht="15.75" customHeight="1" x14ac:dyDescent="0.2">
      <c r="A57" s="33"/>
      <c r="B57" s="33"/>
      <c r="C57" s="33"/>
      <c r="D57" s="33"/>
      <c r="E57" s="45"/>
      <c r="F57" s="34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16"/>
      <c r="T57" s="16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35"/>
      <c r="AL57" s="35"/>
    </row>
    <row r="58" spans="1:38" ht="15.75" customHeight="1" x14ac:dyDescent="0.2">
      <c r="A58" s="33"/>
      <c r="B58" s="33"/>
      <c r="C58" s="33"/>
      <c r="D58" s="33"/>
      <c r="E58" s="45"/>
      <c r="F58" s="34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16"/>
      <c r="T58" s="16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35"/>
      <c r="AL58" s="35"/>
    </row>
    <row r="59" spans="1:38" ht="15.75" customHeight="1" x14ac:dyDescent="0.2">
      <c r="A59" s="33"/>
      <c r="B59" s="33"/>
      <c r="C59" s="33"/>
      <c r="D59" s="33"/>
      <c r="E59" s="45"/>
      <c r="F59" s="34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16"/>
      <c r="T59" s="16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35"/>
      <c r="AL59" s="35"/>
    </row>
    <row r="60" spans="1:38" ht="15.75" customHeight="1" x14ac:dyDescent="0.2">
      <c r="A60" s="33"/>
      <c r="B60" s="33"/>
      <c r="C60" s="33"/>
      <c r="D60" s="33"/>
      <c r="E60" s="45"/>
      <c r="F60" s="34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16"/>
      <c r="T60" s="16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35"/>
      <c r="AL60" s="35"/>
    </row>
    <row r="61" spans="1:38" ht="15.75" customHeight="1" x14ac:dyDescent="0.2">
      <c r="A61" s="33"/>
      <c r="B61" s="33"/>
      <c r="C61" s="33"/>
      <c r="D61" s="33"/>
      <c r="E61" s="45"/>
      <c r="F61" s="34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16"/>
      <c r="T61" s="16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35"/>
      <c r="AL61" s="35"/>
    </row>
    <row r="62" spans="1:38" ht="15.75" customHeight="1" x14ac:dyDescent="0.2">
      <c r="A62" s="33"/>
      <c r="B62" s="33"/>
      <c r="C62" s="33"/>
      <c r="D62" s="33"/>
      <c r="E62" s="45"/>
      <c r="F62" s="34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16"/>
      <c r="T62" s="16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35"/>
      <c r="AL62" s="35"/>
    </row>
    <row r="63" spans="1:38" ht="15.75" customHeight="1" x14ac:dyDescent="0.2">
      <c r="A63" s="33"/>
      <c r="B63" s="33"/>
      <c r="C63" s="33"/>
      <c r="D63" s="33"/>
      <c r="E63" s="45"/>
      <c r="F63" s="34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16"/>
      <c r="T63" s="16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35"/>
      <c r="AL63" s="35"/>
    </row>
    <row r="64" spans="1:38" ht="15.75" customHeight="1" x14ac:dyDescent="0.2">
      <c r="A64" s="33"/>
      <c r="B64" s="33"/>
      <c r="C64" s="33"/>
      <c r="D64" s="33"/>
      <c r="E64" s="45"/>
      <c r="F64" s="34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16"/>
      <c r="T64" s="16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35"/>
      <c r="AL64" s="35"/>
    </row>
    <row r="65" spans="1:38" ht="15.75" customHeight="1" x14ac:dyDescent="0.2">
      <c r="A65" s="33"/>
      <c r="B65" s="33"/>
      <c r="C65" s="33"/>
      <c r="D65" s="30" t="s">
        <v>35</v>
      </c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16"/>
      <c r="T65" s="16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35"/>
      <c r="AL65" s="35"/>
    </row>
    <row r="66" spans="1:38" ht="15.75" customHeight="1" x14ac:dyDescent="0.2">
      <c r="A66" s="33"/>
      <c r="B66" s="33"/>
      <c r="C66" s="33"/>
      <c r="D66" s="33"/>
      <c r="E66" s="33"/>
      <c r="F66" s="34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16"/>
      <c r="T66" s="16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35"/>
      <c r="AL66" s="35"/>
    </row>
    <row r="67" spans="1:38" ht="15.75" customHeight="1" x14ac:dyDescent="0.2">
      <c r="A67" s="33"/>
      <c r="B67" s="33"/>
      <c r="C67" s="33"/>
      <c r="D67" s="33"/>
      <c r="E67" s="33"/>
      <c r="F67" s="34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16"/>
      <c r="T67" s="16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35"/>
      <c r="AL67" s="35"/>
    </row>
    <row r="68" spans="1:38" ht="15.75" customHeight="1" x14ac:dyDescent="0.2">
      <c r="A68" s="33"/>
      <c r="B68" s="33"/>
      <c r="C68" s="33"/>
      <c r="D68" s="33"/>
      <c r="E68" s="33"/>
      <c r="F68" s="34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16"/>
      <c r="T68" s="16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35"/>
      <c r="AL68" s="35"/>
    </row>
    <row r="69" spans="1:38" ht="15.75" customHeight="1" x14ac:dyDescent="0.2">
      <c r="A69" s="33"/>
      <c r="B69" s="33"/>
      <c r="C69" s="33"/>
      <c r="D69" s="33"/>
      <c r="E69" s="33"/>
      <c r="F69" s="34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16"/>
      <c r="T69" s="16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35"/>
      <c r="AL69" s="35"/>
    </row>
    <row r="70" spans="1:38" ht="15.75" customHeight="1" x14ac:dyDescent="0.2">
      <c r="A70" s="33"/>
      <c r="B70" s="33"/>
      <c r="C70" s="33"/>
      <c r="D70" s="33"/>
      <c r="E70" s="33"/>
      <c r="F70" s="34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16"/>
      <c r="T70" s="16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35"/>
      <c r="AL70" s="35"/>
    </row>
    <row r="71" spans="1:38" ht="15.75" customHeight="1" x14ac:dyDescent="0.2">
      <c r="A71" s="33"/>
      <c r="B71" s="33"/>
      <c r="C71" s="33"/>
      <c r="D71" s="30"/>
      <c r="E71" s="33"/>
      <c r="F71" s="34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16"/>
      <c r="T71" s="16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35"/>
      <c r="AL71" s="35"/>
    </row>
    <row r="72" spans="1:38" ht="15.75" customHeight="1" x14ac:dyDescent="0.2">
      <c r="A72" s="33"/>
      <c r="B72" s="33"/>
      <c r="C72" s="33"/>
      <c r="D72" s="33"/>
      <c r="E72" s="33"/>
      <c r="F72" s="34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16"/>
      <c r="T72" s="16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35"/>
      <c r="AL72" s="35"/>
    </row>
    <row r="73" spans="1:38" ht="15.75" customHeight="1" x14ac:dyDescent="0.2">
      <c r="A73" s="33"/>
      <c r="B73" s="33"/>
      <c r="C73" s="33"/>
      <c r="D73" s="33"/>
      <c r="E73" s="33"/>
      <c r="F73" s="34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16"/>
      <c r="T73" s="16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35"/>
      <c r="AL73" s="35"/>
    </row>
    <row r="74" spans="1:38" ht="15.75" customHeight="1" x14ac:dyDescent="0.2">
      <c r="A74" s="33"/>
      <c r="B74" s="33"/>
      <c r="C74" s="33"/>
      <c r="D74" s="33"/>
      <c r="E74" s="33"/>
      <c r="F74" s="34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16"/>
      <c r="T74" s="16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35"/>
      <c r="AL74" s="35"/>
    </row>
    <row r="75" spans="1:38" ht="15.75" customHeight="1" x14ac:dyDescent="0.2">
      <c r="A75" s="33"/>
      <c r="B75" s="33"/>
      <c r="C75" s="33"/>
      <c r="D75" s="33"/>
      <c r="E75" s="33"/>
      <c r="F75" s="34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16"/>
      <c r="T75" s="16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35"/>
      <c r="AL75" s="35"/>
    </row>
    <row r="76" spans="1:38" ht="15.75" customHeight="1" x14ac:dyDescent="0.2">
      <c r="A76" s="33"/>
      <c r="B76" s="33"/>
      <c r="C76" s="33"/>
      <c r="D76" s="33"/>
      <c r="E76" s="33"/>
      <c r="F76" s="34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16"/>
      <c r="T76" s="16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35"/>
      <c r="AL76" s="35"/>
    </row>
    <row r="77" spans="1:38" ht="15.75" customHeight="1" x14ac:dyDescent="0.2">
      <c r="A77" s="33"/>
      <c r="B77" s="33"/>
      <c r="C77" s="33"/>
      <c r="D77" s="33"/>
      <c r="E77" s="33"/>
      <c r="F77" s="34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16"/>
      <c r="T77" s="16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35"/>
      <c r="AL77" s="35"/>
    </row>
    <row r="78" spans="1:38" ht="15.75" customHeight="1" x14ac:dyDescent="0.2">
      <c r="A78" s="33"/>
      <c r="B78" s="33"/>
      <c r="C78" s="33"/>
      <c r="D78" s="33"/>
      <c r="E78" s="33"/>
      <c r="F78" s="34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16"/>
      <c r="T78" s="16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35"/>
      <c r="AL78" s="35"/>
    </row>
    <row r="79" spans="1:38" ht="15.75" customHeight="1" x14ac:dyDescent="0.2">
      <c r="A79" s="33"/>
      <c r="B79" s="33"/>
      <c r="C79" s="33"/>
      <c r="D79" s="33"/>
      <c r="E79" s="33"/>
      <c r="F79" s="34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16"/>
      <c r="T79" s="16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35"/>
      <c r="AL79" s="35"/>
    </row>
    <row r="80" spans="1:38" ht="15.75" customHeight="1" x14ac:dyDescent="0.2">
      <c r="A80" s="33"/>
      <c r="B80" s="33"/>
      <c r="C80" s="33"/>
      <c r="D80" s="33"/>
      <c r="E80" s="33"/>
      <c r="F80" s="34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16"/>
      <c r="T80" s="16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35"/>
      <c r="AL80" s="35"/>
    </row>
    <row r="81" spans="1:38" ht="15.75" customHeight="1" x14ac:dyDescent="0.2">
      <c r="A81" s="29"/>
      <c r="B81" s="29"/>
      <c r="C81" s="29"/>
      <c r="D81" s="29"/>
      <c r="E81" s="29"/>
      <c r="F81" s="46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16"/>
      <c r="T81" s="16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35"/>
      <c r="AL81" s="35"/>
    </row>
    <row r="82" spans="1:38" ht="15.75" customHeight="1" x14ac:dyDescent="0.2">
      <c r="A82" s="29"/>
      <c r="B82" s="29"/>
      <c r="C82" s="29"/>
      <c r="D82" s="29"/>
      <c r="E82" s="29"/>
      <c r="F82" s="46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16"/>
      <c r="T82" s="16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35"/>
      <c r="AL82" s="35"/>
    </row>
    <row r="83" spans="1:38" ht="15.75" customHeight="1" x14ac:dyDescent="0.2">
      <c r="A83" s="29"/>
      <c r="B83" s="29"/>
      <c r="C83" s="29"/>
      <c r="D83" s="29"/>
      <c r="E83" s="29"/>
      <c r="F83" s="46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16"/>
      <c r="T83" s="16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35"/>
      <c r="AL83" s="35"/>
    </row>
    <row r="84" spans="1:38" ht="15.75" customHeight="1" x14ac:dyDescent="0.2">
      <c r="A84" s="29"/>
      <c r="B84" s="29"/>
      <c r="C84" s="29"/>
      <c r="D84" s="29"/>
      <c r="E84" s="29"/>
      <c r="F84" s="46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16"/>
      <c r="T84" s="16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35"/>
      <c r="AL84" s="35"/>
    </row>
    <row r="85" spans="1:38" ht="15.75" customHeight="1" x14ac:dyDescent="0.2">
      <c r="A85" s="29"/>
      <c r="B85" s="29"/>
      <c r="C85" s="29"/>
      <c r="D85" s="29"/>
      <c r="E85" s="29"/>
      <c r="F85" s="46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16"/>
      <c r="T85" s="16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35"/>
      <c r="AL85" s="35"/>
    </row>
    <row r="86" spans="1:38" ht="15.75" customHeight="1" x14ac:dyDescent="0.2">
      <c r="A86" s="29"/>
      <c r="B86" s="29"/>
      <c r="C86" s="29"/>
      <c r="D86" s="29"/>
      <c r="E86" s="29"/>
      <c r="F86" s="46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16"/>
      <c r="T86" s="16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35"/>
      <c r="AL86" s="35"/>
    </row>
    <row r="87" spans="1:38" ht="15.75" customHeight="1" x14ac:dyDescent="0.2">
      <c r="A87" s="29"/>
      <c r="B87" s="29"/>
      <c r="C87" s="29"/>
      <c r="D87" s="29"/>
      <c r="E87" s="29"/>
      <c r="F87" s="46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16"/>
      <c r="T87" s="16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35"/>
      <c r="AL87" s="35"/>
    </row>
    <row r="88" spans="1:38" ht="15.75" customHeight="1" x14ac:dyDescent="0.2">
      <c r="A88" s="29"/>
      <c r="B88" s="29"/>
      <c r="C88" s="29"/>
      <c r="D88" s="29"/>
      <c r="E88" s="29"/>
      <c r="F88" s="46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16"/>
      <c r="T88" s="16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35"/>
      <c r="AL88" s="35"/>
    </row>
    <row r="89" spans="1:38" ht="15.75" customHeight="1" x14ac:dyDescent="0.2">
      <c r="A89" s="29"/>
      <c r="B89" s="29"/>
      <c r="C89" s="29"/>
      <c r="D89" s="29"/>
      <c r="E89" s="29"/>
      <c r="F89" s="46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16"/>
      <c r="T89" s="16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35"/>
      <c r="AL89" s="35"/>
    </row>
    <row r="90" spans="1:38" ht="15.75" customHeight="1" x14ac:dyDescent="0.25">
      <c r="A90" s="404" t="s">
        <v>3</v>
      </c>
      <c r="B90" s="404" t="s">
        <v>5</v>
      </c>
      <c r="C90" s="405" t="s">
        <v>6</v>
      </c>
      <c r="D90" s="405" t="s">
        <v>7</v>
      </c>
      <c r="E90" s="405" t="s">
        <v>8</v>
      </c>
      <c r="F90" s="405" t="s">
        <v>9</v>
      </c>
      <c r="G90" s="405" t="s">
        <v>10</v>
      </c>
      <c r="H90" s="405" t="s">
        <v>11</v>
      </c>
      <c r="I90" s="405" t="s">
        <v>12</v>
      </c>
      <c r="J90" s="405" t="s">
        <v>13</v>
      </c>
      <c r="K90" s="405" t="s">
        <v>14</v>
      </c>
      <c r="L90" s="405" t="s">
        <v>15</v>
      </c>
      <c r="M90" s="405" t="s">
        <v>16</v>
      </c>
      <c r="N90" s="29"/>
      <c r="O90" s="29"/>
      <c r="P90" s="29"/>
      <c r="Q90" s="29"/>
      <c r="R90" s="29"/>
      <c r="S90" s="16"/>
      <c r="T90" s="16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35"/>
      <c r="AL90" s="35"/>
    </row>
    <row r="91" spans="1:38" ht="15.75" customHeight="1" x14ac:dyDescent="0.25">
      <c r="A91" s="406" t="s">
        <v>18</v>
      </c>
      <c r="B91" s="406">
        <f t="shared" ref="B91:M91" si="12">+G8</f>
        <v>131398.54644043863</v>
      </c>
      <c r="C91" s="406">
        <f t="shared" si="12"/>
        <v>211574.79545236411</v>
      </c>
      <c r="D91" s="406">
        <f t="shared" si="12"/>
        <v>156036.73233455795</v>
      </c>
      <c r="E91" s="406">
        <f t="shared" si="12"/>
        <v>109939.53862420958</v>
      </c>
      <c r="F91" s="406">
        <f t="shared" si="12"/>
        <v>133293.70931002541</v>
      </c>
      <c r="G91" s="406">
        <f t="shared" si="12"/>
        <v>126149.7323366045</v>
      </c>
      <c r="H91" s="406">
        <f t="shared" si="12"/>
        <v>113403.7016133552</v>
      </c>
      <c r="I91" s="406">
        <f t="shared" si="12"/>
        <v>105948.84722809379</v>
      </c>
      <c r="J91" s="406">
        <f t="shared" si="12"/>
        <v>76906.120564760582</v>
      </c>
      <c r="K91" s="406">
        <f t="shared" si="12"/>
        <v>87155.679641696974</v>
      </c>
      <c r="L91" s="406">
        <f t="shared" si="12"/>
        <v>108021.63343769405</v>
      </c>
      <c r="M91" s="406">
        <f t="shared" si="12"/>
        <v>110960.12128986458</v>
      </c>
      <c r="N91" s="29"/>
      <c r="O91" s="29"/>
      <c r="P91" s="29"/>
      <c r="Q91" s="29"/>
      <c r="R91" s="29"/>
      <c r="S91" s="16"/>
      <c r="T91" s="16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35"/>
      <c r="AL91" s="35"/>
    </row>
    <row r="92" spans="1:38" ht="15.75" customHeight="1" x14ac:dyDescent="0.25">
      <c r="A92" s="406" t="s">
        <v>26</v>
      </c>
      <c r="B92" s="406">
        <f t="shared" ref="B92:M92" si="13">+G26</f>
        <v>515540.89899999998</v>
      </c>
      <c r="C92" s="406">
        <f t="shared" si="13"/>
        <v>35589.426700000004</v>
      </c>
      <c r="D92" s="406">
        <f t="shared" si="13"/>
        <v>68083.633000000002</v>
      </c>
      <c r="E92" s="406">
        <f t="shared" si="13"/>
        <v>306343.47550000012</v>
      </c>
      <c r="F92" s="406">
        <f t="shared" si="13"/>
        <v>1324980.6554</v>
      </c>
      <c r="G92" s="406">
        <f t="shared" si="13"/>
        <v>718992.24899999995</v>
      </c>
      <c r="H92" s="406">
        <f t="shared" si="13"/>
        <v>197475.72950000002</v>
      </c>
      <c r="I92" s="406">
        <f t="shared" si="13"/>
        <v>2689.4670000000001</v>
      </c>
      <c r="J92" s="406">
        <f t="shared" si="13"/>
        <v>128.828</v>
      </c>
      <c r="K92" s="406">
        <f t="shared" si="13"/>
        <v>1260.3159999999998</v>
      </c>
      <c r="L92" s="406">
        <f t="shared" si="13"/>
        <v>917919.23023700004</v>
      </c>
      <c r="M92" s="406">
        <f t="shared" si="13"/>
        <v>1081185.4563</v>
      </c>
      <c r="N92" s="29"/>
      <c r="O92" s="29"/>
      <c r="P92" s="29"/>
      <c r="Q92" s="29"/>
      <c r="R92" s="29"/>
      <c r="S92" s="16"/>
      <c r="T92" s="16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35"/>
      <c r="AL92" s="35"/>
    </row>
    <row r="93" spans="1:38" ht="15.75" customHeight="1" x14ac:dyDescent="0.25">
      <c r="A93" s="406"/>
      <c r="B93" s="406"/>
      <c r="C93" s="406"/>
      <c r="D93" s="406"/>
      <c r="E93" s="406"/>
      <c r="F93" s="406"/>
      <c r="G93" s="406"/>
      <c r="H93" s="406"/>
      <c r="I93" s="406"/>
      <c r="J93" s="406"/>
      <c r="K93" s="406"/>
      <c r="L93" s="406"/>
      <c r="M93" s="406"/>
      <c r="N93" s="29"/>
      <c r="O93" s="29"/>
      <c r="P93" s="29"/>
      <c r="Q93" s="29"/>
      <c r="R93" s="29"/>
      <c r="S93" s="16"/>
      <c r="T93" s="16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35"/>
      <c r="AL93" s="35"/>
    </row>
    <row r="94" spans="1:38" ht="15.75" customHeight="1" x14ac:dyDescent="0.2">
      <c r="A94" s="29"/>
      <c r="B94" s="29"/>
      <c r="C94" s="29"/>
      <c r="D94" s="29"/>
      <c r="E94" s="29"/>
      <c r="F94" s="46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16"/>
      <c r="T94" s="16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35"/>
      <c r="AL94" s="35"/>
    </row>
    <row r="95" spans="1:38" ht="15.75" customHeight="1" x14ac:dyDescent="0.2">
      <c r="A95" s="29"/>
      <c r="B95" s="29"/>
      <c r="C95" s="29"/>
      <c r="D95" s="29"/>
      <c r="E95" s="29"/>
      <c r="F95" s="46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16"/>
      <c r="T95" s="16">
        <f>SUM(T96:T97)</f>
        <v>6640978.5239106659</v>
      </c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35"/>
      <c r="AL95" s="35"/>
    </row>
    <row r="96" spans="1:38" ht="15.75" customHeight="1" x14ac:dyDescent="0.2">
      <c r="A96" s="29"/>
      <c r="B96" s="29"/>
      <c r="C96" s="29"/>
      <c r="D96" s="29"/>
      <c r="E96" s="29"/>
      <c r="F96" s="46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16" t="s">
        <v>36</v>
      </c>
      <c r="T96" s="16">
        <f>F8</f>
        <v>1470789.1582736652</v>
      </c>
      <c r="U96" s="22">
        <f>T96/T95*100</f>
        <v>22.147175344388302</v>
      </c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35"/>
      <c r="AL96" s="35"/>
    </row>
    <row r="97" spans="1:38" ht="15.75" customHeight="1" x14ac:dyDescent="0.2">
      <c r="A97" s="29"/>
      <c r="B97" s="29"/>
      <c r="C97" s="29"/>
      <c r="D97" s="29"/>
      <c r="E97" s="29"/>
      <c r="F97" s="46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16" t="s">
        <v>37</v>
      </c>
      <c r="T97" s="16">
        <f>F26</f>
        <v>5170189.3656370007</v>
      </c>
      <c r="U97" s="22">
        <f>T97/T95*100</f>
        <v>77.852824655611698</v>
      </c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35"/>
      <c r="AL97" s="35"/>
    </row>
    <row r="98" spans="1:38" ht="15.75" customHeight="1" x14ac:dyDescent="0.2">
      <c r="A98" s="29"/>
      <c r="B98" s="29"/>
      <c r="C98" s="29"/>
      <c r="D98" s="29"/>
      <c r="E98" s="29"/>
      <c r="F98" s="46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16"/>
      <c r="T98" s="16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35"/>
      <c r="AL98" s="35"/>
    </row>
    <row r="99" spans="1:38" ht="15.75" customHeight="1" x14ac:dyDescent="0.2">
      <c r="A99" s="29"/>
      <c r="B99" s="29"/>
      <c r="C99" s="29"/>
      <c r="D99" s="29"/>
      <c r="E99" s="29"/>
      <c r="F99" s="46"/>
      <c r="G99" s="47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16"/>
      <c r="T99" s="16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35"/>
      <c r="AL99" s="35"/>
    </row>
    <row r="100" spans="1:38" ht="15.75" customHeight="1" x14ac:dyDescent="0.2">
      <c r="A100" s="29"/>
      <c r="B100" s="29"/>
      <c r="C100" s="29"/>
      <c r="D100" s="29"/>
      <c r="E100" s="29"/>
      <c r="F100" s="46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16"/>
      <c r="T100" s="16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35"/>
      <c r="AL100" s="35"/>
    </row>
    <row r="101" spans="1:38" ht="15.75" customHeight="1" x14ac:dyDescent="0.2">
      <c r="A101" s="29"/>
      <c r="B101" s="29"/>
      <c r="C101" s="29"/>
      <c r="D101" s="29"/>
      <c r="E101" s="29"/>
      <c r="F101" s="46"/>
      <c r="G101" s="47"/>
      <c r="H101" s="47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16"/>
      <c r="T101" s="16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35"/>
      <c r="AL101" s="35"/>
    </row>
    <row r="102" spans="1:38" ht="15.75" customHeight="1" x14ac:dyDescent="0.2">
      <c r="A102" s="29"/>
      <c r="B102" s="29"/>
      <c r="C102" s="29"/>
      <c r="D102" s="29"/>
      <c r="E102" s="29"/>
      <c r="F102" s="46"/>
      <c r="G102" s="47"/>
      <c r="H102" s="47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16"/>
      <c r="T102" s="16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35"/>
      <c r="AL102" s="35"/>
    </row>
    <row r="103" spans="1:38" ht="15.75" customHeight="1" x14ac:dyDescent="0.2">
      <c r="A103" s="29"/>
      <c r="B103" s="29"/>
      <c r="C103" s="29"/>
      <c r="D103" s="29"/>
      <c r="E103" s="29"/>
      <c r="F103" s="46"/>
      <c r="G103" s="47"/>
      <c r="H103" s="47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16"/>
      <c r="T103" s="16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35"/>
      <c r="AL103" s="35"/>
    </row>
    <row r="104" spans="1:38" ht="15.75" customHeight="1" x14ac:dyDescent="0.2">
      <c r="A104" s="29"/>
      <c r="B104" s="29"/>
      <c r="C104" s="29"/>
      <c r="D104" s="29"/>
      <c r="E104" s="29"/>
      <c r="F104" s="46"/>
      <c r="G104" s="47"/>
      <c r="H104" s="47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16"/>
      <c r="T104" s="16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35"/>
      <c r="AL104" s="35"/>
    </row>
    <row r="105" spans="1:38" ht="15.75" customHeight="1" x14ac:dyDescent="0.2">
      <c r="A105" s="29"/>
      <c r="B105" s="29"/>
      <c r="C105" s="29"/>
      <c r="D105" s="29"/>
      <c r="E105" s="29"/>
      <c r="F105" s="46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16"/>
      <c r="T105" s="16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35"/>
      <c r="AL105" s="35"/>
    </row>
    <row r="106" spans="1:38" ht="15.75" customHeight="1" x14ac:dyDescent="0.2">
      <c r="A106" s="29"/>
      <c r="B106" s="29"/>
      <c r="C106" s="29"/>
      <c r="D106" s="29"/>
      <c r="E106" s="29"/>
      <c r="F106" s="46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16"/>
      <c r="T106" s="16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35"/>
      <c r="AL106" s="35"/>
    </row>
    <row r="107" spans="1:38" ht="15.75" customHeight="1" x14ac:dyDescent="0.2">
      <c r="A107" s="29"/>
      <c r="B107" s="29"/>
      <c r="C107" s="29"/>
      <c r="D107" s="29"/>
      <c r="E107" s="29"/>
      <c r="F107" s="46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16"/>
      <c r="T107" s="16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35"/>
      <c r="AL107" s="35"/>
    </row>
    <row r="108" spans="1:38" ht="15.75" customHeight="1" x14ac:dyDescent="0.2">
      <c r="A108" s="29"/>
      <c r="B108" s="29"/>
      <c r="C108" s="29"/>
      <c r="D108" s="29"/>
      <c r="E108" s="29"/>
      <c r="F108" s="46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16"/>
      <c r="T108" s="16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35"/>
      <c r="AL108" s="35"/>
    </row>
    <row r="109" spans="1:38" ht="15.75" customHeight="1" x14ac:dyDescent="0.2">
      <c r="A109" s="29"/>
      <c r="B109" s="29"/>
      <c r="C109" s="29"/>
      <c r="D109" s="29"/>
      <c r="E109" s="29"/>
      <c r="F109" s="46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16"/>
      <c r="T109" s="16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35"/>
      <c r="AL109" s="35"/>
    </row>
    <row r="110" spans="1:38" ht="15.75" customHeight="1" x14ac:dyDescent="0.2">
      <c r="A110" s="29"/>
      <c r="B110" s="29"/>
      <c r="C110" s="29"/>
      <c r="D110" s="29"/>
      <c r="E110" s="29"/>
      <c r="F110" s="46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16"/>
      <c r="T110" s="16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35"/>
      <c r="AL110" s="35"/>
    </row>
    <row r="111" spans="1:38" ht="15.75" customHeight="1" x14ac:dyDescent="0.2">
      <c r="A111" s="29"/>
      <c r="B111" s="29"/>
      <c r="C111" s="29"/>
      <c r="D111" s="29"/>
      <c r="E111" s="29"/>
      <c r="F111" s="46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16"/>
      <c r="T111" s="16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35"/>
      <c r="AL111" s="35"/>
    </row>
    <row r="112" spans="1:38" ht="15.75" customHeight="1" x14ac:dyDescent="0.2">
      <c r="A112" s="29"/>
      <c r="B112" s="29"/>
      <c r="C112" s="29"/>
      <c r="D112" s="29"/>
      <c r="E112" s="29"/>
      <c r="F112" s="46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16"/>
      <c r="T112" s="16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35"/>
      <c r="AL112" s="35"/>
    </row>
    <row r="113" spans="1:38" ht="15.75" customHeight="1" x14ac:dyDescent="0.2">
      <c r="A113" s="29"/>
      <c r="B113" s="29"/>
      <c r="C113" s="29"/>
      <c r="D113" s="29"/>
      <c r="E113" s="29"/>
      <c r="F113" s="46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16"/>
      <c r="T113" s="16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35"/>
      <c r="AL113" s="35"/>
    </row>
    <row r="114" spans="1:38" ht="15.75" customHeight="1" x14ac:dyDescent="0.2">
      <c r="A114" s="29"/>
      <c r="B114" s="29"/>
      <c r="C114" s="29"/>
      <c r="D114" s="29"/>
      <c r="E114" s="29"/>
      <c r="F114" s="46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16"/>
      <c r="T114" s="16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35"/>
      <c r="AL114" s="35"/>
    </row>
    <row r="115" spans="1:38" ht="15.75" customHeight="1" x14ac:dyDescent="0.2">
      <c r="A115" s="29"/>
      <c r="B115" s="29"/>
      <c r="C115" s="29"/>
      <c r="D115" s="29"/>
      <c r="E115" s="29"/>
      <c r="F115" s="46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16"/>
      <c r="T115" s="16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35"/>
      <c r="AL115" s="35"/>
    </row>
    <row r="116" spans="1:38" ht="15.75" customHeight="1" x14ac:dyDescent="0.2">
      <c r="A116" s="29"/>
      <c r="B116" s="29"/>
      <c r="C116" s="29"/>
      <c r="D116" s="29"/>
      <c r="E116" s="29"/>
      <c r="F116" s="46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16"/>
      <c r="T116" s="16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35"/>
      <c r="AL116" s="35"/>
    </row>
    <row r="117" spans="1:38" ht="15.75" customHeight="1" x14ac:dyDescent="0.2">
      <c r="A117" s="29"/>
      <c r="B117" s="29"/>
      <c r="C117" s="29"/>
      <c r="D117" s="29"/>
      <c r="E117" s="29"/>
      <c r="F117" s="46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16"/>
      <c r="T117" s="16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35"/>
      <c r="AL117" s="35"/>
    </row>
    <row r="118" spans="1:38" ht="15.75" customHeight="1" x14ac:dyDescent="0.2">
      <c r="A118" s="29"/>
      <c r="B118" s="29"/>
      <c r="C118" s="29"/>
      <c r="D118" s="29"/>
      <c r="E118" s="29"/>
      <c r="F118" s="46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16"/>
      <c r="T118" s="16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35"/>
      <c r="AL118" s="35"/>
    </row>
    <row r="119" spans="1:38" ht="15.75" customHeight="1" x14ac:dyDescent="0.2">
      <c r="A119" s="29"/>
      <c r="B119" s="29"/>
      <c r="C119" s="29"/>
      <c r="D119" s="29"/>
      <c r="E119" s="29"/>
      <c r="F119" s="46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16"/>
      <c r="T119" s="16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35"/>
      <c r="AL119" s="35"/>
    </row>
    <row r="120" spans="1:38" ht="15.75" customHeight="1" x14ac:dyDescent="0.2">
      <c r="A120" s="29"/>
      <c r="B120" s="29"/>
      <c r="C120" s="29"/>
      <c r="D120" s="29"/>
      <c r="E120" s="29"/>
      <c r="F120" s="46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16"/>
      <c r="T120" s="16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35"/>
      <c r="AL120" s="35"/>
    </row>
    <row r="121" spans="1:38" ht="15.75" customHeight="1" x14ac:dyDescent="0.2">
      <c r="A121" s="29"/>
      <c r="B121" s="29"/>
      <c r="C121" s="29"/>
      <c r="D121" s="29"/>
      <c r="E121" s="29"/>
      <c r="F121" s="46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16"/>
      <c r="T121" s="16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35"/>
      <c r="AL121" s="35"/>
    </row>
    <row r="122" spans="1:38" ht="15.75" customHeight="1" x14ac:dyDescent="0.2">
      <c r="A122" s="29"/>
      <c r="B122" s="29"/>
      <c r="C122" s="29"/>
      <c r="D122" s="29"/>
      <c r="E122" s="29"/>
      <c r="F122" s="46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16"/>
      <c r="T122" s="16">
        <f>SUM(T123:T126)</f>
        <v>1470789.1582736652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35"/>
      <c r="AL122" s="35"/>
    </row>
    <row r="123" spans="1:38" ht="15.75" customHeight="1" x14ac:dyDescent="0.2">
      <c r="A123" s="29"/>
      <c r="B123" s="29"/>
      <c r="C123" s="29"/>
      <c r="D123" s="29"/>
      <c r="E123" s="29"/>
      <c r="F123" s="46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16" t="s">
        <v>38</v>
      </c>
      <c r="T123" s="16">
        <f>F10</f>
        <v>154610.06989365496</v>
      </c>
      <c r="U123" s="48">
        <f t="shared" ref="U123:U126" si="14">T123/$T$122*100</f>
        <v>10.512048516534357</v>
      </c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35"/>
      <c r="AL123" s="35"/>
    </row>
    <row r="124" spans="1:38" ht="15.75" customHeight="1" x14ac:dyDescent="0.2">
      <c r="A124" s="29"/>
      <c r="B124" s="29"/>
      <c r="C124" s="29"/>
      <c r="D124" s="29"/>
      <c r="E124" s="29"/>
      <c r="F124" s="46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16" t="s">
        <v>39</v>
      </c>
      <c r="T124" s="16">
        <f>F14</f>
        <v>775372.02630466467</v>
      </c>
      <c r="U124" s="48">
        <f t="shared" si="14"/>
        <v>52.718095040539694</v>
      </c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35"/>
      <c r="AL124" s="35"/>
    </row>
    <row r="125" spans="1:38" ht="15.75" customHeight="1" x14ac:dyDescent="0.2">
      <c r="A125" s="29"/>
      <c r="B125" s="29"/>
      <c r="C125" s="29"/>
      <c r="D125" s="29"/>
      <c r="E125" s="29"/>
      <c r="F125" s="46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16" t="s">
        <v>40</v>
      </c>
      <c r="T125" s="16">
        <f>F18</f>
        <v>84488.137428744521</v>
      </c>
      <c r="U125" s="48">
        <f t="shared" si="14"/>
        <v>5.7444085002579328</v>
      </c>
      <c r="V125" s="47">
        <f>15.94+51.57+3.5+28.99</f>
        <v>100</v>
      </c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35"/>
      <c r="AL125" s="35"/>
    </row>
    <row r="126" spans="1:38" ht="15.75" customHeight="1" x14ac:dyDescent="0.2">
      <c r="A126" s="29"/>
      <c r="B126" s="29"/>
      <c r="C126" s="29"/>
      <c r="D126" s="29"/>
      <c r="E126" s="29"/>
      <c r="F126" s="46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16" t="s">
        <v>41</v>
      </c>
      <c r="T126" s="16">
        <f>F22</f>
        <v>456318.9246466012</v>
      </c>
      <c r="U126" s="48">
        <f t="shared" si="14"/>
        <v>31.025447942668023</v>
      </c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35"/>
      <c r="AL126" s="35"/>
    </row>
    <row r="127" spans="1:38" ht="15.75" customHeight="1" x14ac:dyDescent="0.2">
      <c r="A127" s="29"/>
      <c r="B127" s="29"/>
      <c r="C127" s="29"/>
      <c r="D127" s="29"/>
      <c r="E127" s="29"/>
      <c r="F127" s="46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16"/>
      <c r="T127" s="16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35"/>
      <c r="AL127" s="35"/>
    </row>
    <row r="128" spans="1:38" ht="15.75" customHeight="1" x14ac:dyDescent="0.2">
      <c r="A128" s="29"/>
      <c r="B128" s="29"/>
      <c r="C128" s="29"/>
      <c r="D128" s="29"/>
      <c r="E128" s="29"/>
      <c r="F128" s="46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16"/>
      <c r="T128" s="16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35"/>
      <c r="AL128" s="35"/>
    </row>
    <row r="129" spans="1:38" ht="15.75" customHeight="1" x14ac:dyDescent="0.2">
      <c r="A129" s="29"/>
      <c r="B129" s="29"/>
      <c r="C129" s="29"/>
      <c r="D129" s="29"/>
      <c r="E129" s="29"/>
      <c r="F129" s="46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16"/>
      <c r="T129" s="16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35"/>
      <c r="AL129" s="35"/>
    </row>
    <row r="130" spans="1:38" ht="15.75" customHeight="1" x14ac:dyDescent="0.2">
      <c r="A130" s="29"/>
      <c r="B130" s="29"/>
      <c r="C130" s="29"/>
      <c r="D130" s="29"/>
      <c r="E130" s="29"/>
      <c r="F130" s="46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16"/>
      <c r="T130" s="16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35"/>
      <c r="AL130" s="35"/>
    </row>
    <row r="131" spans="1:38" ht="15.75" customHeight="1" x14ac:dyDescent="0.2">
      <c r="A131" s="29"/>
      <c r="B131" s="29"/>
      <c r="C131" s="29"/>
      <c r="D131" s="29"/>
      <c r="E131" s="29"/>
      <c r="F131" s="46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16"/>
      <c r="T131" s="16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35"/>
      <c r="AL131" s="35"/>
    </row>
    <row r="132" spans="1:38" ht="15.75" customHeight="1" x14ac:dyDescent="0.2">
      <c r="A132" s="29"/>
      <c r="B132" s="29"/>
      <c r="C132" s="29"/>
      <c r="D132" s="29"/>
      <c r="E132" s="29"/>
      <c r="F132" s="46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16"/>
      <c r="T132" s="16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35"/>
      <c r="AL132" s="35"/>
    </row>
    <row r="133" spans="1:38" ht="15.75" customHeight="1" x14ac:dyDescent="0.2">
      <c r="A133" s="29"/>
      <c r="B133" s="29"/>
      <c r="C133" s="29"/>
      <c r="D133" s="29"/>
      <c r="E133" s="29"/>
      <c r="F133" s="46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16"/>
      <c r="T133" s="16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35"/>
      <c r="AL133" s="35"/>
    </row>
    <row r="134" spans="1:38" ht="15.75" customHeight="1" x14ac:dyDescent="0.2">
      <c r="A134" s="29"/>
      <c r="B134" s="29"/>
      <c r="C134" s="29"/>
      <c r="D134" s="29"/>
      <c r="E134" s="29"/>
      <c r="F134" s="46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16"/>
      <c r="T134" s="16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35"/>
      <c r="AL134" s="35"/>
    </row>
    <row r="135" spans="1:38" ht="15.75" customHeight="1" x14ac:dyDescent="0.2">
      <c r="A135" s="29"/>
      <c r="B135" s="29"/>
      <c r="C135" s="29"/>
      <c r="D135" s="29"/>
      <c r="E135" s="29"/>
      <c r="F135" s="46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16"/>
      <c r="T135" s="16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35"/>
      <c r="AL135" s="35"/>
    </row>
    <row r="136" spans="1:38" ht="15.75" customHeight="1" x14ac:dyDescent="0.2">
      <c r="A136" s="29"/>
      <c r="B136" s="29"/>
      <c r="C136" s="29"/>
      <c r="D136" s="29"/>
      <c r="E136" s="29"/>
      <c r="F136" s="46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16"/>
      <c r="T136" s="16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35"/>
      <c r="AL136" s="35"/>
    </row>
    <row r="137" spans="1:38" ht="15.75" customHeight="1" x14ac:dyDescent="0.2">
      <c r="A137" s="29"/>
      <c r="B137" s="29"/>
      <c r="C137" s="29"/>
      <c r="D137" s="29"/>
      <c r="E137" s="29"/>
      <c r="F137" s="46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16"/>
      <c r="T137" s="16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35"/>
      <c r="AL137" s="35"/>
    </row>
    <row r="138" spans="1:38" ht="15.75" customHeight="1" x14ac:dyDescent="0.2">
      <c r="A138" s="29"/>
      <c r="B138" s="29"/>
      <c r="C138" s="29"/>
      <c r="D138" s="29"/>
      <c r="E138" s="29"/>
      <c r="F138" s="46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16"/>
      <c r="T138" s="16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35"/>
      <c r="AL138" s="35"/>
    </row>
    <row r="139" spans="1:38" ht="15.75" customHeight="1" x14ac:dyDescent="0.2">
      <c r="A139" s="29"/>
      <c r="B139" s="29"/>
      <c r="C139" s="29"/>
      <c r="D139" s="29"/>
      <c r="E139" s="29"/>
      <c r="F139" s="46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16"/>
      <c r="T139" s="16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35"/>
      <c r="AL139" s="35"/>
    </row>
    <row r="140" spans="1:38" ht="15.75" customHeight="1" x14ac:dyDescent="0.2">
      <c r="A140" s="29"/>
      <c r="B140" s="29"/>
      <c r="C140" s="29"/>
      <c r="D140" s="29"/>
      <c r="E140" s="29"/>
      <c r="F140" s="46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16"/>
      <c r="T140" s="16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35"/>
      <c r="AL140" s="35"/>
    </row>
    <row r="141" spans="1:38" ht="15.75" customHeight="1" x14ac:dyDescent="0.2">
      <c r="A141" s="29"/>
      <c r="B141" s="29"/>
      <c r="C141" s="29"/>
      <c r="D141" s="29"/>
      <c r="E141" s="29"/>
      <c r="F141" s="46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16"/>
      <c r="T141" s="16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35"/>
      <c r="AL141" s="35"/>
    </row>
    <row r="142" spans="1:38" ht="15.75" customHeight="1" x14ac:dyDescent="0.2">
      <c r="A142" s="29"/>
      <c r="B142" s="29"/>
      <c r="C142" s="29"/>
      <c r="D142" s="29"/>
      <c r="E142" s="29"/>
      <c r="F142" s="46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16"/>
      <c r="T142" s="16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35"/>
      <c r="AL142" s="35"/>
    </row>
    <row r="143" spans="1:38" ht="15.75" customHeight="1" x14ac:dyDescent="0.2">
      <c r="A143" s="29"/>
      <c r="B143" s="29"/>
      <c r="C143" s="29"/>
      <c r="D143" s="29"/>
      <c r="E143" s="29"/>
      <c r="F143" s="46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16"/>
      <c r="T143" s="16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35"/>
      <c r="AL143" s="35"/>
    </row>
    <row r="144" spans="1:38" ht="15.75" customHeight="1" x14ac:dyDescent="0.2">
      <c r="A144" s="29"/>
      <c r="B144" s="29"/>
      <c r="C144" s="29"/>
      <c r="D144" s="29"/>
      <c r="E144" s="29"/>
      <c r="F144" s="46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16"/>
      <c r="T144" s="16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35"/>
      <c r="AL144" s="35"/>
    </row>
    <row r="145" spans="1:38" ht="15.75" customHeight="1" x14ac:dyDescent="0.2">
      <c r="A145" s="29"/>
      <c r="B145" s="29"/>
      <c r="C145" s="29"/>
      <c r="D145" s="29"/>
      <c r="E145" s="29"/>
      <c r="F145" s="46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16"/>
      <c r="T145" s="16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35"/>
      <c r="AL145" s="35"/>
    </row>
    <row r="146" spans="1:38" ht="15.75" customHeight="1" x14ac:dyDescent="0.2">
      <c r="A146" s="29"/>
      <c r="B146" s="29"/>
      <c r="C146" s="29"/>
      <c r="D146" s="29"/>
      <c r="E146" s="29"/>
      <c r="F146" s="46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16"/>
      <c r="T146" s="16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35"/>
      <c r="AL146" s="35"/>
    </row>
    <row r="147" spans="1:38" ht="15.75" customHeight="1" x14ac:dyDescent="0.2">
      <c r="A147" s="29"/>
      <c r="B147" s="29"/>
      <c r="C147" s="29"/>
      <c r="D147" s="29"/>
      <c r="E147" s="29"/>
      <c r="F147" s="46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16"/>
      <c r="T147" s="16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35"/>
      <c r="AL147" s="35"/>
    </row>
    <row r="148" spans="1:38" ht="15.75" customHeight="1" x14ac:dyDescent="0.2">
      <c r="A148" s="29"/>
      <c r="B148" s="29"/>
      <c r="C148" s="29"/>
      <c r="D148" s="29"/>
      <c r="E148" s="29"/>
      <c r="F148" s="46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16"/>
      <c r="T148" s="16">
        <f>SUM(T149:T150)</f>
        <v>5158609.0210370002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35"/>
      <c r="AL148" s="35"/>
    </row>
    <row r="149" spans="1:38" ht="15.75" customHeight="1" x14ac:dyDescent="0.2">
      <c r="A149" s="29"/>
      <c r="B149" s="29"/>
      <c r="C149" s="29"/>
      <c r="D149" s="29"/>
      <c r="E149" s="29"/>
      <c r="F149" s="46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16" t="s">
        <v>42</v>
      </c>
      <c r="T149" s="16">
        <f>F27</f>
        <v>5158609.0210370002</v>
      </c>
      <c r="U149" s="48">
        <f t="shared" ref="U149:U150" si="15">T149/$T$148*100</f>
        <v>100</v>
      </c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35"/>
      <c r="AL149" s="35"/>
    </row>
    <row r="150" spans="1:38" ht="15.75" customHeight="1" x14ac:dyDescent="0.2">
      <c r="A150" s="29"/>
      <c r="B150" s="29"/>
      <c r="C150" s="29"/>
      <c r="D150" s="29"/>
      <c r="E150" s="29"/>
      <c r="F150" s="46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16" t="s">
        <v>43</v>
      </c>
      <c r="T150" s="16">
        <f>F29</f>
        <v>0</v>
      </c>
      <c r="U150" s="48">
        <f t="shared" si="15"/>
        <v>0</v>
      </c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35"/>
      <c r="AL150" s="35"/>
    </row>
    <row r="151" spans="1:38" ht="15.75" customHeight="1" x14ac:dyDescent="0.2">
      <c r="A151" s="29"/>
      <c r="B151" s="29"/>
      <c r="C151" s="29"/>
      <c r="D151" s="29"/>
      <c r="E151" s="29"/>
      <c r="F151" s="46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16"/>
      <c r="T151" s="16"/>
      <c r="U151" s="17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35"/>
      <c r="AL151" s="35"/>
    </row>
    <row r="152" spans="1:38" ht="15.75" customHeight="1" x14ac:dyDescent="0.2">
      <c r="A152" s="29"/>
      <c r="B152" s="29"/>
      <c r="C152" s="29"/>
      <c r="D152" s="29"/>
      <c r="E152" s="29"/>
      <c r="F152" s="46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16"/>
      <c r="T152" s="16"/>
      <c r="U152" s="22">
        <f>99.89+0.11</f>
        <v>100</v>
      </c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35"/>
      <c r="AL152" s="35"/>
    </row>
    <row r="153" spans="1:38" ht="15.75" customHeight="1" x14ac:dyDescent="0.2">
      <c r="A153" s="29"/>
      <c r="B153" s="29"/>
      <c r="C153" s="29"/>
      <c r="D153" s="29"/>
      <c r="E153" s="29"/>
      <c r="F153" s="46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16"/>
      <c r="T153" s="16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35"/>
      <c r="AL153" s="35"/>
    </row>
    <row r="154" spans="1:38" ht="15.75" customHeight="1" x14ac:dyDescent="0.2">
      <c r="A154" s="29"/>
      <c r="B154" s="29"/>
      <c r="C154" s="29"/>
      <c r="D154" s="29"/>
      <c r="E154" s="29"/>
      <c r="F154" s="46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16"/>
      <c r="T154" s="16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35"/>
      <c r="AL154" s="35"/>
    </row>
    <row r="155" spans="1:38" ht="15.75" customHeight="1" x14ac:dyDescent="0.2">
      <c r="A155" s="29"/>
      <c r="B155" s="29"/>
      <c r="C155" s="29"/>
      <c r="D155" s="29"/>
      <c r="E155" s="29"/>
      <c r="F155" s="46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16"/>
      <c r="T155" s="16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35"/>
      <c r="AL155" s="35"/>
    </row>
    <row r="156" spans="1:38" ht="15.75" customHeight="1" x14ac:dyDescent="0.2">
      <c r="A156" s="27"/>
      <c r="B156" s="27"/>
      <c r="C156" s="27"/>
      <c r="D156" s="27"/>
      <c r="E156" s="27"/>
      <c r="F156" s="36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16"/>
      <c r="T156" s="16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35"/>
      <c r="AL156" s="35"/>
    </row>
    <row r="157" spans="1:38" ht="15.75" customHeight="1" x14ac:dyDescent="0.2">
      <c r="A157" s="27"/>
      <c r="B157" s="27"/>
      <c r="C157" s="27"/>
      <c r="D157" s="27"/>
      <c r="E157" s="27"/>
      <c r="F157" s="36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16"/>
      <c r="T157" s="16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35"/>
      <c r="AL157" s="35"/>
    </row>
    <row r="158" spans="1:38" ht="15.75" customHeight="1" x14ac:dyDescent="0.2">
      <c r="A158" s="27"/>
      <c r="B158" s="27"/>
      <c r="C158" s="27"/>
      <c r="D158" s="27"/>
      <c r="E158" s="27"/>
      <c r="F158" s="36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16"/>
      <c r="T158" s="16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35"/>
      <c r="AL158" s="35"/>
    </row>
    <row r="159" spans="1:38" ht="15.75" customHeight="1" x14ac:dyDescent="0.2">
      <c r="A159" s="27"/>
      <c r="B159" s="27"/>
      <c r="C159" s="27"/>
      <c r="D159" s="27"/>
      <c r="E159" s="27"/>
      <c r="F159" s="36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16"/>
      <c r="T159" s="16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35"/>
      <c r="AL159" s="35"/>
    </row>
    <row r="160" spans="1:38" ht="15.75" customHeight="1" x14ac:dyDescent="0.2">
      <c r="A160" s="27"/>
      <c r="B160" s="27"/>
      <c r="C160" s="27"/>
      <c r="D160" s="27"/>
      <c r="E160" s="27"/>
      <c r="F160" s="36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16"/>
      <c r="T160" s="16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35"/>
      <c r="AL160" s="35"/>
    </row>
    <row r="161" spans="1:38" ht="15.75" customHeight="1" x14ac:dyDescent="0.2">
      <c r="A161" s="27"/>
      <c r="B161" s="27"/>
      <c r="C161" s="27"/>
      <c r="D161" s="27"/>
      <c r="E161" s="27"/>
      <c r="F161" s="36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16"/>
      <c r="T161" s="16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35"/>
      <c r="AL161" s="35"/>
    </row>
    <row r="162" spans="1:38" ht="15.75" customHeight="1" x14ac:dyDescent="0.2">
      <c r="A162" s="27"/>
      <c r="B162" s="27"/>
      <c r="C162" s="27"/>
      <c r="D162" s="27"/>
      <c r="E162" s="27"/>
      <c r="F162" s="36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16"/>
      <c r="T162" s="16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35"/>
      <c r="AL162" s="35"/>
    </row>
    <row r="163" spans="1:38" ht="15.75" customHeight="1" x14ac:dyDescent="0.2">
      <c r="A163" s="27"/>
      <c r="B163" s="27"/>
      <c r="C163" s="27"/>
      <c r="D163" s="27"/>
      <c r="E163" s="27"/>
      <c r="F163" s="36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16"/>
      <c r="T163" s="16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35"/>
      <c r="AL163" s="35"/>
    </row>
    <row r="164" spans="1:38" ht="15.75" customHeight="1" x14ac:dyDescent="0.2">
      <c r="A164" s="27"/>
      <c r="B164" s="27"/>
      <c r="C164" s="27"/>
      <c r="D164" s="27"/>
      <c r="E164" s="27"/>
      <c r="F164" s="36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16"/>
      <c r="T164" s="16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35"/>
      <c r="AL164" s="35"/>
    </row>
    <row r="165" spans="1:38" ht="15.75" customHeight="1" x14ac:dyDescent="0.2">
      <c r="A165" s="27"/>
      <c r="B165" s="27"/>
      <c r="C165" s="27"/>
      <c r="D165" s="27"/>
      <c r="E165" s="27"/>
      <c r="F165" s="36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16"/>
      <c r="T165" s="16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35"/>
      <c r="AL165" s="35"/>
    </row>
    <row r="166" spans="1:38" ht="15.75" customHeight="1" x14ac:dyDescent="0.2">
      <c r="A166" s="27"/>
      <c r="B166" s="27"/>
      <c r="C166" s="27"/>
      <c r="D166" s="27"/>
      <c r="E166" s="27"/>
      <c r="F166" s="36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16"/>
      <c r="T166" s="16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35"/>
      <c r="AL166" s="35"/>
    </row>
    <row r="167" spans="1:38" ht="15.75" customHeight="1" x14ac:dyDescent="0.2">
      <c r="A167" s="27"/>
      <c r="B167" s="27"/>
      <c r="C167" s="27"/>
      <c r="D167" s="27"/>
      <c r="E167" s="27"/>
      <c r="F167" s="36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16"/>
      <c r="T167" s="16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35"/>
      <c r="AL167" s="35"/>
    </row>
    <row r="168" spans="1:38" ht="15.75" customHeight="1" x14ac:dyDescent="0.2">
      <c r="A168" s="27"/>
      <c r="B168" s="27"/>
      <c r="C168" s="27"/>
      <c r="D168" s="27"/>
      <c r="E168" s="27"/>
      <c r="F168" s="36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16"/>
      <c r="T168" s="16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35"/>
      <c r="AL168" s="35"/>
    </row>
    <row r="169" spans="1:38" ht="15.75" customHeight="1" x14ac:dyDescent="0.2">
      <c r="A169" s="27"/>
      <c r="B169" s="27"/>
      <c r="C169" s="27"/>
      <c r="D169" s="27"/>
      <c r="E169" s="27"/>
      <c r="F169" s="36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16"/>
      <c r="T169" s="16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35"/>
      <c r="AL169" s="35"/>
    </row>
    <row r="170" spans="1:38" ht="15.75" customHeight="1" x14ac:dyDescent="0.2">
      <c r="A170" s="27"/>
      <c r="B170" s="27"/>
      <c r="C170" s="27"/>
      <c r="D170" s="27"/>
      <c r="E170" s="27"/>
      <c r="F170" s="36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16"/>
      <c r="T170" s="16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35"/>
      <c r="AL170" s="35"/>
    </row>
    <row r="171" spans="1:38" ht="15.75" customHeight="1" x14ac:dyDescent="0.2">
      <c r="A171" s="27"/>
      <c r="B171" s="27"/>
      <c r="C171" s="27"/>
      <c r="D171" s="27"/>
      <c r="E171" s="27"/>
      <c r="F171" s="36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16"/>
      <c r="T171" s="16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35"/>
      <c r="AL171" s="35"/>
    </row>
    <row r="172" spans="1:38" ht="15.75" customHeight="1" x14ac:dyDescent="0.2">
      <c r="A172" s="27"/>
      <c r="B172" s="27"/>
      <c r="C172" s="27"/>
      <c r="D172" s="27"/>
      <c r="E172" s="27"/>
      <c r="F172" s="36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16"/>
      <c r="T172" s="16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35"/>
      <c r="AL172" s="35"/>
    </row>
    <row r="173" spans="1:38" ht="15.75" customHeight="1" x14ac:dyDescent="0.2">
      <c r="A173" s="27"/>
      <c r="B173" s="27"/>
      <c r="C173" s="27"/>
      <c r="D173" s="27"/>
      <c r="E173" s="27"/>
      <c r="F173" s="36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16"/>
      <c r="T173" s="16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35"/>
      <c r="AL173" s="35"/>
    </row>
    <row r="174" spans="1:38" ht="15.75" customHeight="1" x14ac:dyDescent="0.2">
      <c r="A174" s="27"/>
      <c r="B174" s="27"/>
      <c r="C174" s="27"/>
      <c r="D174" s="27"/>
      <c r="E174" s="27"/>
      <c r="F174" s="36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16"/>
      <c r="T174" s="16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35"/>
      <c r="AL174" s="35"/>
    </row>
    <row r="175" spans="1:38" ht="15.75" customHeight="1" x14ac:dyDescent="0.2">
      <c r="A175" s="27"/>
      <c r="B175" s="27"/>
      <c r="C175" s="27"/>
      <c r="D175" s="27"/>
      <c r="E175" s="27"/>
      <c r="F175" s="36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16"/>
      <c r="T175" s="16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35"/>
      <c r="AL175" s="35"/>
    </row>
    <row r="176" spans="1:38" ht="15.75" customHeight="1" x14ac:dyDescent="0.2">
      <c r="A176" s="27"/>
      <c r="B176" s="27"/>
      <c r="C176" s="27"/>
      <c r="D176" s="27"/>
      <c r="E176" s="27"/>
      <c r="F176" s="36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16"/>
      <c r="T176" s="16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35"/>
      <c r="AL176" s="35"/>
    </row>
    <row r="177" spans="1:38" ht="15.75" customHeight="1" x14ac:dyDescent="0.2">
      <c r="A177" s="27"/>
      <c r="B177" s="27"/>
      <c r="C177" s="27"/>
      <c r="D177" s="27"/>
      <c r="E177" s="27"/>
      <c r="F177" s="36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16"/>
      <c r="T177" s="16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35"/>
      <c r="AL177" s="35"/>
    </row>
    <row r="178" spans="1:38" ht="15.75" customHeight="1" x14ac:dyDescent="0.2">
      <c r="A178" s="27"/>
      <c r="B178" s="27"/>
      <c r="C178" s="27"/>
      <c r="D178" s="27"/>
      <c r="E178" s="27"/>
      <c r="F178" s="36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16"/>
      <c r="T178" s="16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35"/>
      <c r="AL178" s="35"/>
    </row>
    <row r="179" spans="1:38" ht="15.75" customHeight="1" x14ac:dyDescent="0.2">
      <c r="A179" s="27"/>
      <c r="B179" s="27"/>
      <c r="C179" s="27"/>
      <c r="D179" s="27"/>
      <c r="E179" s="27"/>
      <c r="F179" s="36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16"/>
      <c r="T179" s="16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35"/>
      <c r="AL179" s="35"/>
    </row>
    <row r="180" spans="1:38" ht="15.75" customHeight="1" x14ac:dyDescent="0.2">
      <c r="A180" s="27"/>
      <c r="B180" s="27"/>
      <c r="C180" s="27"/>
      <c r="D180" s="27"/>
      <c r="E180" s="27"/>
      <c r="F180" s="36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16"/>
      <c r="T180" s="16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35"/>
      <c r="AL180" s="35"/>
    </row>
    <row r="181" spans="1:38" ht="15.75" customHeight="1" x14ac:dyDescent="0.2">
      <c r="A181" s="27"/>
      <c r="B181" s="27"/>
      <c r="C181" s="27"/>
      <c r="D181" s="27"/>
      <c r="E181" s="27"/>
      <c r="F181" s="36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16"/>
      <c r="T181" s="16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35"/>
      <c r="AL181" s="35"/>
    </row>
    <row r="182" spans="1:38" ht="15.75" customHeight="1" x14ac:dyDescent="0.2">
      <c r="A182" s="27"/>
      <c r="B182" s="27"/>
      <c r="C182" s="27"/>
      <c r="D182" s="27"/>
      <c r="E182" s="27"/>
      <c r="F182" s="36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16"/>
      <c r="T182" s="16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35"/>
      <c r="AL182" s="35"/>
    </row>
    <row r="183" spans="1:38" ht="15.75" customHeight="1" x14ac:dyDescent="0.2">
      <c r="A183" s="27"/>
      <c r="B183" s="27"/>
      <c r="C183" s="27"/>
      <c r="D183" s="27"/>
      <c r="E183" s="27"/>
      <c r="F183" s="36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16"/>
      <c r="T183" s="16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35"/>
      <c r="AL183" s="35"/>
    </row>
    <row r="184" spans="1:38" ht="15.75" customHeight="1" x14ac:dyDescent="0.2">
      <c r="A184" s="27"/>
      <c r="B184" s="27"/>
      <c r="C184" s="27"/>
      <c r="D184" s="27"/>
      <c r="E184" s="27"/>
      <c r="F184" s="36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16"/>
      <c r="T184" s="16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35"/>
      <c r="AL184" s="35"/>
    </row>
    <row r="185" spans="1:38" ht="15.75" customHeight="1" x14ac:dyDescent="0.2">
      <c r="A185" s="27"/>
      <c r="B185" s="27"/>
      <c r="C185" s="27"/>
      <c r="D185" s="27"/>
      <c r="E185" s="27"/>
      <c r="F185" s="36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16"/>
      <c r="T185" s="16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35"/>
      <c r="AL185" s="35"/>
    </row>
    <row r="186" spans="1:38" ht="15.75" customHeight="1" x14ac:dyDescent="0.2">
      <c r="A186" s="27"/>
      <c r="B186" s="27"/>
      <c r="C186" s="27"/>
      <c r="D186" s="27"/>
      <c r="E186" s="27"/>
      <c r="F186" s="36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16"/>
      <c r="T186" s="16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35"/>
      <c r="AL186" s="35"/>
    </row>
    <row r="187" spans="1:38" ht="15.75" customHeight="1" x14ac:dyDescent="0.2">
      <c r="A187" s="27"/>
      <c r="B187" s="27"/>
      <c r="C187" s="27"/>
      <c r="D187" s="27"/>
      <c r="E187" s="27"/>
      <c r="F187" s="36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16"/>
      <c r="T187" s="16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35"/>
      <c r="AL187" s="35"/>
    </row>
    <row r="188" spans="1:38" ht="15.75" customHeight="1" x14ac:dyDescent="0.2">
      <c r="A188" s="27"/>
      <c r="B188" s="27"/>
      <c r="C188" s="27"/>
      <c r="D188" s="27"/>
      <c r="E188" s="27"/>
      <c r="F188" s="36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16"/>
      <c r="T188" s="16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35"/>
      <c r="AL188" s="35"/>
    </row>
    <row r="189" spans="1:38" ht="15.75" customHeight="1" x14ac:dyDescent="0.2">
      <c r="A189" s="27"/>
      <c r="B189" s="27"/>
      <c r="C189" s="27"/>
      <c r="D189" s="27"/>
      <c r="E189" s="27"/>
      <c r="F189" s="36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16"/>
      <c r="T189" s="16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35"/>
      <c r="AL189" s="35"/>
    </row>
    <row r="190" spans="1:38" ht="15.75" customHeight="1" x14ac:dyDescent="0.2">
      <c r="A190" s="27"/>
      <c r="B190" s="27"/>
      <c r="C190" s="27"/>
      <c r="D190" s="27"/>
      <c r="E190" s="27"/>
      <c r="F190" s="36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16"/>
      <c r="T190" s="16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35"/>
      <c r="AL190" s="35"/>
    </row>
    <row r="191" spans="1:38" ht="15.75" customHeight="1" x14ac:dyDescent="0.2">
      <c r="A191" s="27"/>
      <c r="B191" s="27"/>
      <c r="C191" s="27"/>
      <c r="D191" s="27"/>
      <c r="E191" s="27"/>
      <c r="F191" s="36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16"/>
      <c r="T191" s="16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35"/>
      <c r="AL191" s="35"/>
    </row>
    <row r="192" spans="1:38" ht="15.75" customHeight="1" x14ac:dyDescent="0.2">
      <c r="A192" s="27"/>
      <c r="B192" s="27"/>
      <c r="C192" s="27"/>
      <c r="D192" s="27"/>
      <c r="E192" s="27"/>
      <c r="F192" s="36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16"/>
      <c r="T192" s="16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35"/>
      <c r="AL192" s="35"/>
    </row>
    <row r="193" spans="1:38" ht="15.75" customHeight="1" x14ac:dyDescent="0.2">
      <c r="A193" s="27"/>
      <c r="B193" s="27"/>
      <c r="C193" s="27"/>
      <c r="D193" s="27"/>
      <c r="E193" s="27"/>
      <c r="F193" s="36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16"/>
      <c r="T193" s="16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35"/>
      <c r="AL193" s="35"/>
    </row>
    <row r="194" spans="1:38" ht="15.75" customHeight="1" x14ac:dyDescent="0.2">
      <c r="A194" s="27"/>
      <c r="B194" s="27"/>
      <c r="C194" s="27"/>
      <c r="D194" s="27"/>
      <c r="E194" s="27"/>
      <c r="F194" s="36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16"/>
      <c r="T194" s="16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35"/>
      <c r="AL194" s="35"/>
    </row>
    <row r="195" spans="1:38" ht="15.75" customHeight="1" x14ac:dyDescent="0.2">
      <c r="A195" s="27"/>
      <c r="B195" s="27"/>
      <c r="C195" s="27"/>
      <c r="D195" s="27"/>
      <c r="E195" s="27"/>
      <c r="F195" s="36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16"/>
      <c r="T195" s="16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35"/>
      <c r="AL195" s="35"/>
    </row>
    <row r="196" spans="1:38" ht="15.75" customHeight="1" x14ac:dyDescent="0.2">
      <c r="A196" s="27"/>
      <c r="B196" s="27"/>
      <c r="C196" s="27"/>
      <c r="D196" s="27"/>
      <c r="E196" s="27"/>
      <c r="F196" s="36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16"/>
      <c r="T196" s="16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35"/>
      <c r="AL196" s="35"/>
    </row>
    <row r="197" spans="1:38" ht="15.75" customHeight="1" x14ac:dyDescent="0.2">
      <c r="A197" s="27"/>
      <c r="B197" s="27"/>
      <c r="C197" s="27"/>
      <c r="D197" s="27"/>
      <c r="E197" s="27"/>
      <c r="F197" s="36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16"/>
      <c r="T197" s="16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35"/>
      <c r="AL197" s="35"/>
    </row>
    <row r="198" spans="1:38" ht="15.75" customHeight="1" x14ac:dyDescent="0.2">
      <c r="A198" s="27"/>
      <c r="B198" s="27"/>
      <c r="C198" s="27"/>
      <c r="D198" s="27"/>
      <c r="E198" s="27"/>
      <c r="F198" s="36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16"/>
      <c r="T198" s="16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35"/>
      <c r="AL198" s="35"/>
    </row>
    <row r="199" spans="1:38" ht="15.75" customHeight="1" x14ac:dyDescent="0.2">
      <c r="A199" s="27"/>
      <c r="B199" s="27"/>
      <c r="C199" s="27"/>
      <c r="D199" s="27"/>
      <c r="E199" s="27"/>
      <c r="F199" s="36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16"/>
      <c r="T199" s="16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35"/>
      <c r="AL199" s="35"/>
    </row>
    <row r="200" spans="1:38" ht="15.75" customHeight="1" x14ac:dyDescent="0.2">
      <c r="A200" s="27"/>
      <c r="B200" s="27"/>
      <c r="C200" s="27"/>
      <c r="D200" s="27"/>
      <c r="E200" s="27"/>
      <c r="F200" s="36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16"/>
      <c r="T200" s="16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35"/>
      <c r="AL200" s="35"/>
    </row>
    <row r="201" spans="1:38" ht="15.75" customHeight="1" x14ac:dyDescent="0.2">
      <c r="A201" s="27"/>
      <c r="B201" s="27"/>
      <c r="C201" s="27"/>
      <c r="D201" s="27"/>
      <c r="E201" s="27"/>
      <c r="F201" s="36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16"/>
      <c r="T201" s="16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35"/>
      <c r="AL201" s="35"/>
    </row>
    <row r="202" spans="1:38" ht="15.75" customHeight="1" x14ac:dyDescent="0.2">
      <c r="A202" s="27"/>
      <c r="B202" s="27"/>
      <c r="C202" s="27"/>
      <c r="D202" s="27"/>
      <c r="E202" s="27"/>
      <c r="F202" s="36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16"/>
      <c r="T202" s="16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35"/>
      <c r="AL202" s="35"/>
    </row>
    <row r="203" spans="1:38" ht="15.75" customHeight="1" x14ac:dyDescent="0.2">
      <c r="A203" s="27"/>
      <c r="B203" s="27"/>
      <c r="C203" s="27"/>
      <c r="D203" s="27"/>
      <c r="E203" s="27"/>
      <c r="F203" s="36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16"/>
      <c r="T203" s="16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35"/>
      <c r="AL203" s="35"/>
    </row>
    <row r="204" spans="1:38" ht="15.75" customHeight="1" x14ac:dyDescent="0.2">
      <c r="A204" s="27"/>
      <c r="B204" s="27"/>
      <c r="C204" s="27"/>
      <c r="D204" s="27"/>
      <c r="E204" s="27"/>
      <c r="F204" s="36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16"/>
      <c r="T204" s="16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35"/>
      <c r="AL204" s="35"/>
    </row>
    <row r="205" spans="1:38" ht="15.75" customHeight="1" x14ac:dyDescent="0.2">
      <c r="A205" s="27"/>
      <c r="B205" s="27"/>
      <c r="C205" s="27"/>
      <c r="D205" s="27"/>
      <c r="E205" s="27"/>
      <c r="F205" s="36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16"/>
      <c r="T205" s="16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35"/>
      <c r="AL205" s="35"/>
    </row>
    <row r="206" spans="1:38" ht="15.75" customHeight="1" x14ac:dyDescent="0.2">
      <c r="A206" s="27"/>
      <c r="B206" s="27"/>
      <c r="C206" s="27"/>
      <c r="D206" s="27"/>
      <c r="E206" s="27"/>
      <c r="F206" s="36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16"/>
      <c r="T206" s="16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35"/>
      <c r="AL206" s="35"/>
    </row>
    <row r="207" spans="1:38" ht="15.75" customHeight="1" x14ac:dyDescent="0.2">
      <c r="A207" s="27"/>
      <c r="B207" s="27"/>
      <c r="C207" s="27"/>
      <c r="D207" s="27"/>
      <c r="E207" s="27"/>
      <c r="F207" s="36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16"/>
      <c r="T207" s="16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35"/>
      <c r="AL207" s="35"/>
    </row>
    <row r="208" spans="1:38" ht="15.75" customHeight="1" x14ac:dyDescent="0.2">
      <c r="A208" s="27"/>
      <c r="B208" s="27"/>
      <c r="C208" s="27"/>
      <c r="D208" s="27"/>
      <c r="E208" s="27"/>
      <c r="F208" s="36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16"/>
      <c r="T208" s="16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35"/>
      <c r="AL208" s="35"/>
    </row>
    <row r="209" spans="1:38" ht="15.75" customHeight="1" x14ac:dyDescent="0.2">
      <c r="A209" s="27"/>
      <c r="B209" s="27"/>
      <c r="C209" s="27"/>
      <c r="D209" s="27"/>
      <c r="E209" s="27"/>
      <c r="F209" s="36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16"/>
      <c r="T209" s="16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35"/>
      <c r="AL209" s="35"/>
    </row>
    <row r="210" spans="1:38" ht="15.75" customHeight="1" x14ac:dyDescent="0.2">
      <c r="A210" s="27"/>
      <c r="B210" s="27"/>
      <c r="C210" s="27"/>
      <c r="D210" s="27"/>
      <c r="E210" s="27"/>
      <c r="F210" s="36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16"/>
      <c r="T210" s="16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35"/>
      <c r="AL210" s="35"/>
    </row>
    <row r="211" spans="1:38" ht="15.75" customHeight="1" x14ac:dyDescent="0.2">
      <c r="A211" s="27"/>
      <c r="B211" s="27"/>
      <c r="C211" s="27"/>
      <c r="D211" s="27"/>
      <c r="E211" s="27"/>
      <c r="F211" s="36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16"/>
      <c r="T211" s="16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35"/>
      <c r="AL211" s="35"/>
    </row>
    <row r="212" spans="1:38" ht="15.75" customHeight="1" x14ac:dyDescent="0.2">
      <c r="A212" s="27"/>
      <c r="B212" s="27"/>
      <c r="C212" s="27"/>
      <c r="D212" s="27"/>
      <c r="E212" s="27"/>
      <c r="F212" s="36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16"/>
      <c r="T212" s="16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35"/>
      <c r="AL212" s="35"/>
    </row>
    <row r="213" spans="1:38" ht="15.75" customHeight="1" x14ac:dyDescent="0.2">
      <c r="A213" s="27"/>
      <c r="B213" s="27"/>
      <c r="C213" s="27"/>
      <c r="D213" s="27"/>
      <c r="E213" s="27"/>
      <c r="F213" s="36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16"/>
      <c r="T213" s="16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35"/>
      <c r="AL213" s="35"/>
    </row>
    <row r="214" spans="1:38" ht="15.75" customHeight="1" x14ac:dyDescent="0.2">
      <c r="A214" s="27"/>
      <c r="B214" s="27"/>
      <c r="C214" s="27"/>
      <c r="D214" s="27"/>
      <c r="E214" s="27"/>
      <c r="F214" s="36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16"/>
      <c r="T214" s="16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35"/>
      <c r="AL214" s="35"/>
    </row>
    <row r="215" spans="1:38" ht="15.75" customHeight="1" x14ac:dyDescent="0.2">
      <c r="A215" s="27"/>
      <c r="B215" s="27"/>
      <c r="C215" s="27"/>
      <c r="D215" s="27"/>
      <c r="E215" s="27"/>
      <c r="F215" s="36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16"/>
      <c r="T215" s="16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35"/>
      <c r="AL215" s="35"/>
    </row>
    <row r="216" spans="1:38" ht="15.75" customHeight="1" x14ac:dyDescent="0.2">
      <c r="A216" s="27"/>
      <c r="B216" s="27"/>
      <c r="C216" s="27"/>
      <c r="D216" s="27"/>
      <c r="E216" s="27"/>
      <c r="F216" s="36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16"/>
      <c r="T216" s="16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35"/>
      <c r="AL216" s="35"/>
    </row>
    <row r="217" spans="1:38" ht="15.75" customHeight="1" x14ac:dyDescent="0.2">
      <c r="A217" s="27"/>
      <c r="B217" s="27"/>
      <c r="C217" s="27"/>
      <c r="D217" s="27"/>
      <c r="E217" s="27"/>
      <c r="F217" s="36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16"/>
      <c r="T217" s="16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35"/>
      <c r="AL217" s="35"/>
    </row>
    <row r="218" spans="1:38" ht="15.75" customHeight="1" x14ac:dyDescent="0.2">
      <c r="A218" s="27"/>
      <c r="B218" s="27"/>
      <c r="C218" s="27"/>
      <c r="D218" s="27"/>
      <c r="E218" s="27"/>
      <c r="F218" s="36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16"/>
      <c r="T218" s="16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35"/>
      <c r="AL218" s="35"/>
    </row>
    <row r="219" spans="1:38" ht="15.75" customHeight="1" x14ac:dyDescent="0.2">
      <c r="A219" s="27"/>
      <c r="B219" s="27"/>
      <c r="C219" s="27"/>
      <c r="D219" s="27"/>
      <c r="E219" s="27"/>
      <c r="F219" s="36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16"/>
      <c r="T219" s="16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35"/>
      <c r="AL219" s="35"/>
    </row>
    <row r="220" spans="1:38" ht="15.75" customHeight="1" x14ac:dyDescent="0.2">
      <c r="A220" s="27"/>
      <c r="B220" s="27"/>
      <c r="C220" s="27"/>
      <c r="D220" s="27"/>
      <c r="E220" s="27"/>
      <c r="F220" s="36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16"/>
      <c r="T220" s="16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35"/>
      <c r="AL220" s="35"/>
    </row>
    <row r="221" spans="1:38" ht="15.75" customHeight="1" x14ac:dyDescent="0.2">
      <c r="A221" s="27"/>
      <c r="B221" s="27"/>
      <c r="C221" s="27"/>
      <c r="D221" s="27"/>
      <c r="E221" s="27"/>
      <c r="F221" s="36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16"/>
      <c r="T221" s="16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35"/>
      <c r="AL221" s="35"/>
    </row>
    <row r="222" spans="1:38" ht="15.75" customHeight="1" x14ac:dyDescent="0.2">
      <c r="A222" s="27"/>
      <c r="B222" s="27"/>
      <c r="C222" s="27"/>
      <c r="D222" s="27"/>
      <c r="E222" s="27"/>
      <c r="F222" s="36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16"/>
      <c r="T222" s="16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35"/>
      <c r="AL222" s="35"/>
    </row>
    <row r="223" spans="1:38" ht="15.75" customHeight="1" x14ac:dyDescent="0.2">
      <c r="A223" s="27"/>
      <c r="B223" s="27"/>
      <c r="C223" s="27"/>
      <c r="D223" s="27"/>
      <c r="E223" s="27"/>
      <c r="F223" s="36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16"/>
      <c r="T223" s="16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35"/>
      <c r="AL223" s="35"/>
    </row>
    <row r="224" spans="1:38" ht="15.75" customHeight="1" x14ac:dyDescent="0.2">
      <c r="A224" s="27"/>
      <c r="B224" s="27"/>
      <c r="C224" s="27"/>
      <c r="D224" s="27"/>
      <c r="E224" s="27"/>
      <c r="F224" s="36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16"/>
      <c r="T224" s="16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35"/>
      <c r="AL224" s="35"/>
    </row>
    <row r="225" spans="1:38" ht="15.75" customHeight="1" x14ac:dyDescent="0.2">
      <c r="A225" s="27"/>
      <c r="B225" s="27"/>
      <c r="C225" s="27"/>
      <c r="D225" s="27"/>
      <c r="E225" s="27"/>
      <c r="F225" s="36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16"/>
      <c r="T225" s="16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35"/>
      <c r="AL225" s="35"/>
    </row>
    <row r="226" spans="1:38" ht="15.75" customHeight="1" x14ac:dyDescent="0.2">
      <c r="A226" s="27"/>
      <c r="B226" s="27"/>
      <c r="C226" s="27"/>
      <c r="D226" s="27"/>
      <c r="E226" s="27"/>
      <c r="F226" s="36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16"/>
      <c r="T226" s="16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35"/>
      <c r="AL226" s="35"/>
    </row>
    <row r="227" spans="1:38" ht="15.75" customHeight="1" x14ac:dyDescent="0.2">
      <c r="A227" s="27"/>
      <c r="B227" s="27"/>
      <c r="C227" s="27"/>
      <c r="D227" s="27"/>
      <c r="E227" s="27"/>
      <c r="F227" s="36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16"/>
      <c r="T227" s="16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35"/>
      <c r="AL227" s="35"/>
    </row>
    <row r="228" spans="1:38" ht="15.75" customHeight="1" x14ac:dyDescent="0.2">
      <c r="A228" s="27"/>
      <c r="B228" s="27"/>
      <c r="C228" s="27"/>
      <c r="D228" s="27"/>
      <c r="E228" s="27"/>
      <c r="F228" s="36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16"/>
      <c r="T228" s="16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35"/>
      <c r="AL228" s="35"/>
    </row>
    <row r="229" spans="1:38" ht="15.75" customHeight="1" x14ac:dyDescent="0.2">
      <c r="A229" s="27"/>
      <c r="B229" s="27"/>
      <c r="C229" s="27"/>
      <c r="D229" s="27"/>
      <c r="E229" s="27"/>
      <c r="F229" s="36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16"/>
      <c r="T229" s="16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35"/>
      <c r="AL229" s="35"/>
    </row>
    <row r="230" spans="1:38" ht="15.75" customHeight="1" x14ac:dyDescent="0.2">
      <c r="A230" s="27"/>
      <c r="B230" s="27"/>
      <c r="C230" s="27"/>
      <c r="D230" s="27"/>
      <c r="E230" s="27"/>
      <c r="F230" s="36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16"/>
      <c r="T230" s="16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35"/>
      <c r="AL230" s="35"/>
    </row>
    <row r="231" spans="1:38" ht="15.75" customHeight="1" x14ac:dyDescent="0.2">
      <c r="A231" s="27"/>
      <c r="B231" s="27"/>
      <c r="C231" s="27"/>
      <c r="D231" s="27"/>
      <c r="E231" s="27"/>
      <c r="F231" s="36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16"/>
      <c r="T231" s="16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35"/>
      <c r="AL231" s="35"/>
    </row>
    <row r="232" spans="1:38" ht="15.75" customHeight="1" x14ac:dyDescent="0.2">
      <c r="A232" s="27"/>
      <c r="B232" s="27"/>
      <c r="C232" s="27"/>
      <c r="D232" s="27"/>
      <c r="E232" s="27"/>
      <c r="F232" s="36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16"/>
      <c r="T232" s="16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35"/>
      <c r="AL232" s="35"/>
    </row>
    <row r="233" spans="1:38" ht="15.75" customHeight="1" x14ac:dyDescent="0.2">
      <c r="A233" s="27"/>
      <c r="B233" s="27"/>
      <c r="C233" s="27"/>
      <c r="D233" s="27"/>
      <c r="E233" s="27"/>
      <c r="F233" s="36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16"/>
      <c r="T233" s="16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35"/>
      <c r="AL233" s="35"/>
    </row>
    <row r="234" spans="1:38" ht="15.75" customHeight="1" x14ac:dyDescent="0.2">
      <c r="A234" s="27"/>
      <c r="B234" s="27"/>
      <c r="C234" s="27"/>
      <c r="D234" s="27"/>
      <c r="E234" s="27"/>
      <c r="F234" s="36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16"/>
      <c r="T234" s="16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35"/>
      <c r="AL234" s="35"/>
    </row>
    <row r="235" spans="1:38" ht="15.75" customHeight="1" x14ac:dyDescent="0.2">
      <c r="A235" s="27"/>
      <c r="B235" s="27"/>
      <c r="C235" s="27"/>
      <c r="D235" s="27"/>
      <c r="E235" s="27"/>
      <c r="F235" s="36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16"/>
      <c r="T235" s="16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35"/>
      <c r="AL235" s="35"/>
    </row>
    <row r="236" spans="1:38" ht="15.75" customHeight="1" x14ac:dyDescent="0.2">
      <c r="A236" s="27"/>
      <c r="B236" s="27"/>
      <c r="C236" s="27"/>
      <c r="D236" s="27"/>
      <c r="E236" s="27"/>
      <c r="F236" s="36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16"/>
      <c r="T236" s="16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35"/>
      <c r="AL236" s="35"/>
    </row>
    <row r="237" spans="1:38" ht="15.75" customHeight="1" x14ac:dyDescent="0.2">
      <c r="A237" s="27"/>
      <c r="B237" s="27"/>
      <c r="C237" s="27"/>
      <c r="D237" s="27"/>
      <c r="E237" s="27"/>
      <c r="F237" s="36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16"/>
      <c r="T237" s="16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35"/>
      <c r="AL237" s="35"/>
    </row>
    <row r="238" spans="1:38" ht="15.75" customHeight="1" x14ac:dyDescent="0.2">
      <c r="A238" s="27"/>
      <c r="B238" s="27"/>
      <c r="C238" s="27"/>
      <c r="D238" s="27"/>
      <c r="E238" s="27"/>
      <c r="F238" s="36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16"/>
      <c r="T238" s="16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35"/>
      <c r="AL238" s="35"/>
    </row>
    <row r="239" spans="1:38" ht="15.75" customHeight="1" x14ac:dyDescent="0.2">
      <c r="A239" s="27"/>
      <c r="B239" s="27"/>
      <c r="C239" s="27"/>
      <c r="D239" s="27"/>
      <c r="E239" s="27"/>
      <c r="F239" s="36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16"/>
      <c r="T239" s="16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35"/>
      <c r="AL239" s="35"/>
    </row>
    <row r="240" spans="1:38" ht="15.75" customHeight="1" x14ac:dyDescent="0.2">
      <c r="A240" s="27"/>
      <c r="B240" s="27"/>
      <c r="C240" s="27"/>
      <c r="D240" s="27"/>
      <c r="E240" s="27"/>
      <c r="F240" s="36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16"/>
      <c r="T240" s="16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35"/>
      <c r="AL240" s="35"/>
    </row>
    <row r="241" spans="1:38" ht="15.75" customHeight="1" x14ac:dyDescent="0.2">
      <c r="A241" s="27"/>
      <c r="B241" s="27"/>
      <c r="C241" s="27"/>
      <c r="D241" s="27"/>
      <c r="E241" s="27"/>
      <c r="F241" s="36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16"/>
      <c r="T241" s="16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35"/>
      <c r="AL241" s="35"/>
    </row>
    <row r="242" spans="1:38" ht="15.75" customHeight="1" x14ac:dyDescent="0.2">
      <c r="A242" s="27"/>
      <c r="B242" s="27"/>
      <c r="C242" s="27"/>
      <c r="D242" s="27"/>
      <c r="E242" s="27"/>
      <c r="F242" s="36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16"/>
      <c r="T242" s="16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35"/>
      <c r="AL242" s="35"/>
    </row>
    <row r="243" spans="1:38" ht="15.75" customHeight="1" x14ac:dyDescent="0.2">
      <c r="A243" s="27"/>
      <c r="B243" s="27"/>
      <c r="C243" s="27"/>
      <c r="D243" s="27"/>
      <c r="E243" s="27"/>
      <c r="F243" s="36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16"/>
      <c r="T243" s="16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35"/>
      <c r="AL243" s="35"/>
    </row>
    <row r="244" spans="1:38" ht="15.75" customHeight="1" x14ac:dyDescent="0.2">
      <c r="A244" s="27"/>
      <c r="B244" s="27"/>
      <c r="C244" s="27"/>
      <c r="D244" s="27"/>
      <c r="E244" s="27"/>
      <c r="F244" s="36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16"/>
      <c r="T244" s="16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35"/>
      <c r="AL244" s="35"/>
    </row>
    <row r="245" spans="1:38" ht="15.75" customHeight="1" x14ac:dyDescent="0.2">
      <c r="A245" s="27"/>
      <c r="B245" s="27"/>
      <c r="C245" s="27"/>
      <c r="D245" s="27"/>
      <c r="E245" s="27"/>
      <c r="F245" s="36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16"/>
      <c r="T245" s="16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35"/>
      <c r="AL245" s="35"/>
    </row>
    <row r="246" spans="1:38" ht="15.75" customHeight="1" x14ac:dyDescent="0.2">
      <c r="A246" s="27"/>
      <c r="B246" s="27"/>
      <c r="C246" s="27"/>
      <c r="D246" s="27"/>
      <c r="E246" s="27"/>
      <c r="F246" s="36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16"/>
      <c r="T246" s="16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35"/>
      <c r="AL246" s="35"/>
    </row>
    <row r="247" spans="1:38" ht="15.75" customHeight="1" x14ac:dyDescent="0.2">
      <c r="A247" s="27"/>
      <c r="B247" s="27"/>
      <c r="C247" s="27"/>
      <c r="D247" s="27"/>
      <c r="E247" s="27"/>
      <c r="F247" s="36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16"/>
      <c r="T247" s="16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35"/>
      <c r="AL247" s="35"/>
    </row>
    <row r="248" spans="1:38" ht="15.75" customHeight="1" x14ac:dyDescent="0.2">
      <c r="A248" s="27"/>
      <c r="B248" s="27"/>
      <c r="C248" s="27"/>
      <c r="D248" s="27"/>
      <c r="E248" s="27"/>
      <c r="F248" s="36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16"/>
      <c r="T248" s="16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35"/>
      <c r="AL248" s="35"/>
    </row>
    <row r="249" spans="1:38" ht="15.75" customHeight="1" x14ac:dyDescent="0.2">
      <c r="A249" s="27"/>
      <c r="B249" s="27"/>
      <c r="C249" s="27"/>
      <c r="D249" s="27"/>
      <c r="E249" s="27"/>
      <c r="F249" s="36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16"/>
      <c r="T249" s="16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35"/>
      <c r="AL249" s="35"/>
    </row>
    <row r="250" spans="1:38" ht="15.75" customHeight="1" x14ac:dyDescent="0.2">
      <c r="A250" s="27"/>
      <c r="B250" s="27"/>
      <c r="C250" s="27"/>
      <c r="D250" s="27"/>
      <c r="E250" s="27"/>
      <c r="F250" s="36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16"/>
      <c r="T250" s="16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35"/>
      <c r="AL250" s="35"/>
    </row>
    <row r="251" spans="1:38" ht="15.75" customHeight="1" x14ac:dyDescent="0.2">
      <c r="A251" s="27"/>
      <c r="B251" s="27"/>
      <c r="C251" s="27"/>
      <c r="D251" s="27"/>
      <c r="E251" s="27"/>
      <c r="F251" s="36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16"/>
      <c r="T251" s="16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35"/>
      <c r="AL251" s="35"/>
    </row>
    <row r="252" spans="1:38" ht="15.75" customHeight="1" x14ac:dyDescent="0.2">
      <c r="A252" s="27"/>
      <c r="B252" s="27"/>
      <c r="C252" s="27"/>
      <c r="D252" s="27"/>
      <c r="E252" s="27"/>
      <c r="F252" s="36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16"/>
      <c r="T252" s="16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35"/>
      <c r="AL252" s="35"/>
    </row>
    <row r="253" spans="1:38" ht="15.75" customHeight="1" x14ac:dyDescent="0.2">
      <c r="A253" s="27"/>
      <c r="B253" s="27"/>
      <c r="C253" s="27"/>
      <c r="D253" s="27"/>
      <c r="E253" s="27"/>
      <c r="F253" s="36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16"/>
      <c r="T253" s="16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35"/>
      <c r="AL253" s="35"/>
    </row>
    <row r="254" spans="1:38" ht="15.75" customHeight="1" x14ac:dyDescent="0.2">
      <c r="A254" s="27"/>
      <c r="B254" s="27"/>
      <c r="C254" s="27"/>
      <c r="D254" s="27"/>
      <c r="E254" s="27"/>
      <c r="F254" s="36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16"/>
      <c r="T254" s="16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35"/>
      <c r="AL254" s="35"/>
    </row>
    <row r="255" spans="1:38" ht="15.75" customHeight="1" x14ac:dyDescent="0.2">
      <c r="A255" s="27"/>
      <c r="B255" s="27"/>
      <c r="C255" s="27"/>
      <c r="D255" s="27"/>
      <c r="E255" s="27"/>
      <c r="F255" s="36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16"/>
      <c r="T255" s="16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35"/>
      <c r="AL255" s="35"/>
    </row>
    <row r="256" spans="1:38" ht="15.75" customHeight="1" x14ac:dyDescent="0.2">
      <c r="A256" s="27"/>
      <c r="B256" s="27"/>
      <c r="C256" s="27"/>
      <c r="D256" s="27"/>
      <c r="E256" s="27"/>
      <c r="F256" s="36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16"/>
      <c r="T256" s="16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35"/>
      <c r="AL256" s="35"/>
    </row>
    <row r="257" spans="1:38" ht="15.75" customHeight="1" x14ac:dyDescent="0.2">
      <c r="A257" s="27"/>
      <c r="B257" s="27"/>
      <c r="C257" s="27"/>
      <c r="D257" s="27"/>
      <c r="E257" s="27"/>
      <c r="F257" s="36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16"/>
      <c r="T257" s="16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35"/>
      <c r="AL257" s="35"/>
    </row>
    <row r="258" spans="1:38" ht="15.75" customHeight="1" x14ac:dyDescent="0.2">
      <c r="A258" s="27"/>
      <c r="B258" s="27"/>
      <c r="C258" s="27"/>
      <c r="D258" s="27"/>
      <c r="E258" s="27"/>
      <c r="F258" s="36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16"/>
      <c r="T258" s="16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35"/>
      <c r="AL258" s="35"/>
    </row>
    <row r="259" spans="1:38" ht="15.75" customHeight="1" x14ac:dyDescent="0.2">
      <c r="A259" s="27"/>
      <c r="B259" s="27"/>
      <c r="C259" s="27"/>
      <c r="D259" s="27"/>
      <c r="E259" s="27"/>
      <c r="F259" s="36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16"/>
      <c r="T259" s="16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35"/>
      <c r="AL259" s="35"/>
    </row>
    <row r="260" spans="1:38" ht="15.75" customHeight="1" x14ac:dyDescent="0.2">
      <c r="A260" s="27"/>
      <c r="B260" s="27"/>
      <c r="C260" s="27"/>
      <c r="D260" s="27"/>
      <c r="E260" s="27"/>
      <c r="F260" s="36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16"/>
      <c r="T260" s="16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35"/>
      <c r="AL260" s="35"/>
    </row>
    <row r="261" spans="1:38" ht="15.75" customHeight="1" x14ac:dyDescent="0.2">
      <c r="A261" s="27"/>
      <c r="B261" s="27"/>
      <c r="C261" s="27"/>
      <c r="D261" s="27"/>
      <c r="E261" s="27"/>
      <c r="F261" s="36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16"/>
      <c r="T261" s="16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35"/>
      <c r="AL261" s="35"/>
    </row>
    <row r="262" spans="1:38" ht="15.75" customHeight="1" x14ac:dyDescent="0.2">
      <c r="A262" s="27"/>
      <c r="B262" s="27"/>
      <c r="C262" s="27"/>
      <c r="D262" s="27"/>
      <c r="E262" s="27"/>
      <c r="F262" s="36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16"/>
      <c r="T262" s="16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35"/>
      <c r="AL262" s="35"/>
    </row>
    <row r="263" spans="1:38" ht="15.75" customHeight="1" x14ac:dyDescent="0.2">
      <c r="A263" s="27"/>
      <c r="B263" s="27"/>
      <c r="C263" s="27"/>
      <c r="D263" s="27"/>
      <c r="E263" s="27"/>
      <c r="F263" s="36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16"/>
      <c r="T263" s="16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35"/>
      <c r="AL263" s="35"/>
    </row>
    <row r="264" spans="1:38" ht="15.75" customHeight="1" x14ac:dyDescent="0.2">
      <c r="A264" s="27"/>
      <c r="B264" s="27"/>
      <c r="C264" s="27"/>
      <c r="D264" s="27"/>
      <c r="E264" s="27"/>
      <c r="F264" s="36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16"/>
      <c r="T264" s="16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35"/>
      <c r="AL264" s="35"/>
    </row>
    <row r="265" spans="1:38" ht="15.75" customHeight="1" x14ac:dyDescent="0.2">
      <c r="A265" s="27"/>
      <c r="B265" s="27"/>
      <c r="C265" s="27"/>
      <c r="D265" s="27"/>
      <c r="E265" s="27"/>
      <c r="F265" s="36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16"/>
      <c r="T265" s="16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35"/>
      <c r="AL265" s="35"/>
    </row>
    <row r="266" spans="1:38" ht="15.75" customHeight="1" x14ac:dyDescent="0.2">
      <c r="A266" s="27"/>
      <c r="B266" s="27"/>
      <c r="C266" s="27"/>
      <c r="D266" s="27"/>
      <c r="E266" s="27"/>
      <c r="F266" s="36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16"/>
      <c r="T266" s="16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35"/>
      <c r="AL266" s="35"/>
    </row>
    <row r="267" spans="1:38" ht="15.75" customHeight="1" x14ac:dyDescent="0.2">
      <c r="A267" s="27"/>
      <c r="B267" s="27"/>
      <c r="C267" s="27"/>
      <c r="D267" s="27"/>
      <c r="E267" s="27"/>
      <c r="F267" s="36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16"/>
      <c r="T267" s="16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35"/>
      <c r="AL267" s="35"/>
    </row>
    <row r="268" spans="1:38" ht="15.75" customHeight="1" x14ac:dyDescent="0.2">
      <c r="A268" s="27"/>
      <c r="B268" s="27"/>
      <c r="C268" s="27"/>
      <c r="D268" s="27"/>
      <c r="E268" s="27"/>
      <c r="F268" s="36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16"/>
      <c r="T268" s="16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35"/>
      <c r="AL268" s="35"/>
    </row>
    <row r="269" spans="1:38" ht="15.75" customHeight="1" x14ac:dyDescent="0.2">
      <c r="A269" s="27"/>
      <c r="B269" s="27"/>
      <c r="C269" s="27"/>
      <c r="D269" s="27"/>
      <c r="E269" s="27"/>
      <c r="F269" s="36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16"/>
      <c r="T269" s="16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35"/>
      <c r="AL269" s="35"/>
    </row>
    <row r="270" spans="1:38" ht="15.75" customHeight="1" x14ac:dyDescent="0.2">
      <c r="A270" s="27"/>
      <c r="B270" s="27"/>
      <c r="C270" s="27"/>
      <c r="D270" s="27"/>
      <c r="E270" s="27"/>
      <c r="F270" s="36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16"/>
      <c r="T270" s="16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35"/>
      <c r="AL270" s="35"/>
    </row>
    <row r="271" spans="1:38" ht="15.75" customHeight="1" x14ac:dyDescent="0.2">
      <c r="A271" s="27"/>
      <c r="B271" s="27"/>
      <c r="C271" s="27"/>
      <c r="D271" s="27"/>
      <c r="E271" s="27"/>
      <c r="F271" s="36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16"/>
      <c r="T271" s="16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35"/>
      <c r="AL271" s="35"/>
    </row>
    <row r="272" spans="1:38" ht="15.75" customHeight="1" x14ac:dyDescent="0.2">
      <c r="A272" s="27"/>
      <c r="B272" s="27"/>
      <c r="C272" s="27"/>
      <c r="D272" s="27"/>
      <c r="E272" s="27"/>
      <c r="F272" s="36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16"/>
      <c r="T272" s="16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35"/>
      <c r="AL272" s="35"/>
    </row>
    <row r="273" spans="1:38" ht="15.75" customHeight="1" x14ac:dyDescent="0.2">
      <c r="A273" s="27"/>
      <c r="B273" s="27"/>
      <c r="C273" s="27"/>
      <c r="D273" s="27"/>
      <c r="E273" s="27"/>
      <c r="F273" s="36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16"/>
      <c r="T273" s="16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35"/>
      <c r="AL273" s="35"/>
    </row>
    <row r="274" spans="1:38" ht="15.75" customHeight="1" x14ac:dyDescent="0.2">
      <c r="A274" s="27"/>
      <c r="B274" s="27"/>
      <c r="C274" s="27"/>
      <c r="D274" s="27"/>
      <c r="E274" s="27"/>
      <c r="F274" s="36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16"/>
      <c r="T274" s="16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35"/>
      <c r="AL274" s="35"/>
    </row>
    <row r="275" spans="1:38" ht="15.75" customHeight="1" x14ac:dyDescent="0.2">
      <c r="A275" s="27"/>
      <c r="B275" s="27"/>
      <c r="C275" s="27"/>
      <c r="D275" s="27"/>
      <c r="E275" s="27"/>
      <c r="F275" s="36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16"/>
      <c r="T275" s="16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35"/>
      <c r="AL275" s="35"/>
    </row>
    <row r="276" spans="1:38" ht="15.75" customHeight="1" x14ac:dyDescent="0.2">
      <c r="A276" s="27"/>
      <c r="B276" s="27"/>
      <c r="C276" s="27"/>
      <c r="D276" s="27"/>
      <c r="E276" s="27"/>
      <c r="F276" s="36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16"/>
      <c r="T276" s="16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35"/>
      <c r="AL276" s="35"/>
    </row>
    <row r="277" spans="1:38" ht="15.75" customHeight="1" x14ac:dyDescent="0.2">
      <c r="A277" s="27"/>
      <c r="B277" s="27"/>
      <c r="C277" s="27"/>
      <c r="D277" s="27"/>
      <c r="E277" s="27"/>
      <c r="F277" s="36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16"/>
      <c r="T277" s="16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35"/>
      <c r="AL277" s="35"/>
    </row>
    <row r="278" spans="1:38" ht="15.75" customHeight="1" x14ac:dyDescent="0.2">
      <c r="A278" s="27"/>
      <c r="B278" s="27"/>
      <c r="C278" s="27"/>
      <c r="D278" s="27"/>
      <c r="E278" s="27"/>
      <c r="F278" s="36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16"/>
      <c r="T278" s="16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35"/>
      <c r="AL278" s="35"/>
    </row>
    <row r="279" spans="1:38" ht="15.75" customHeight="1" x14ac:dyDescent="0.2">
      <c r="A279" s="27"/>
      <c r="B279" s="27"/>
      <c r="C279" s="27"/>
      <c r="D279" s="27"/>
      <c r="E279" s="27"/>
      <c r="F279" s="36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16"/>
      <c r="T279" s="16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35"/>
      <c r="AL279" s="35"/>
    </row>
    <row r="280" spans="1:38" ht="15.75" customHeight="1" x14ac:dyDescent="0.2">
      <c r="A280" s="27"/>
      <c r="B280" s="27"/>
      <c r="C280" s="27"/>
      <c r="D280" s="27"/>
      <c r="E280" s="27"/>
      <c r="F280" s="36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16"/>
      <c r="T280" s="16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35"/>
      <c r="AL280" s="35"/>
    </row>
    <row r="281" spans="1:38" ht="15.75" customHeight="1" x14ac:dyDescent="0.2">
      <c r="A281" s="27"/>
      <c r="B281" s="27"/>
      <c r="C281" s="27"/>
      <c r="D281" s="27"/>
      <c r="E281" s="27"/>
      <c r="F281" s="36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16"/>
      <c r="T281" s="16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35"/>
      <c r="AL281" s="35"/>
    </row>
    <row r="282" spans="1:38" ht="15.75" customHeight="1" x14ac:dyDescent="0.2">
      <c r="A282" s="27"/>
      <c r="B282" s="27"/>
      <c r="C282" s="27"/>
      <c r="D282" s="27"/>
      <c r="E282" s="27"/>
      <c r="F282" s="36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16"/>
      <c r="T282" s="16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35"/>
      <c r="AL282" s="35"/>
    </row>
    <row r="283" spans="1:38" ht="15.75" customHeight="1" x14ac:dyDescent="0.2">
      <c r="A283" s="27"/>
      <c r="B283" s="27"/>
      <c r="C283" s="27"/>
      <c r="D283" s="27"/>
      <c r="E283" s="27"/>
      <c r="F283" s="36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16"/>
      <c r="T283" s="16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35"/>
      <c r="AL283" s="35"/>
    </row>
    <row r="284" spans="1:38" ht="15.75" customHeight="1" x14ac:dyDescent="0.2">
      <c r="A284" s="27"/>
      <c r="B284" s="27"/>
      <c r="C284" s="27"/>
      <c r="D284" s="27"/>
      <c r="E284" s="27"/>
      <c r="F284" s="36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16"/>
      <c r="T284" s="16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35"/>
      <c r="AL284" s="35"/>
    </row>
    <row r="285" spans="1:38" ht="15.75" customHeight="1" x14ac:dyDescent="0.2">
      <c r="A285" s="27"/>
      <c r="B285" s="27"/>
      <c r="C285" s="27"/>
      <c r="D285" s="27"/>
      <c r="E285" s="27"/>
      <c r="F285" s="36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16"/>
      <c r="T285" s="16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35"/>
      <c r="AL285" s="35"/>
    </row>
    <row r="286" spans="1:38" ht="15.75" customHeight="1" x14ac:dyDescent="0.2">
      <c r="A286" s="27"/>
      <c r="B286" s="27"/>
      <c r="C286" s="27"/>
      <c r="D286" s="27"/>
      <c r="E286" s="27"/>
      <c r="F286" s="36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16"/>
      <c r="T286" s="16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35"/>
      <c r="AL286" s="35"/>
    </row>
    <row r="287" spans="1:38" ht="15.75" customHeight="1" x14ac:dyDescent="0.2">
      <c r="A287" s="27"/>
      <c r="B287" s="27"/>
      <c r="C287" s="27"/>
      <c r="D287" s="27"/>
      <c r="E287" s="27"/>
      <c r="F287" s="36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16"/>
      <c r="T287" s="16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35"/>
      <c r="AL287" s="35"/>
    </row>
    <row r="288" spans="1:38" ht="15.75" customHeight="1" x14ac:dyDescent="0.2">
      <c r="A288" s="27"/>
      <c r="B288" s="27"/>
      <c r="C288" s="27"/>
      <c r="D288" s="27"/>
      <c r="E288" s="27"/>
      <c r="F288" s="36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16"/>
      <c r="T288" s="16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35"/>
      <c r="AL288" s="35"/>
    </row>
    <row r="289" spans="1:38" ht="15.75" customHeight="1" x14ac:dyDescent="0.2">
      <c r="A289" s="27"/>
      <c r="B289" s="27"/>
      <c r="C289" s="27"/>
      <c r="D289" s="27"/>
      <c r="E289" s="27"/>
      <c r="F289" s="36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16"/>
      <c r="T289" s="16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35"/>
      <c r="AL289" s="35"/>
    </row>
    <row r="290" spans="1:38" ht="15.75" customHeight="1" x14ac:dyDescent="0.2">
      <c r="A290" s="27"/>
      <c r="B290" s="27"/>
      <c r="C290" s="27"/>
      <c r="D290" s="27"/>
      <c r="E290" s="27"/>
      <c r="F290" s="36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16"/>
      <c r="T290" s="16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35"/>
      <c r="AL290" s="35"/>
    </row>
    <row r="291" spans="1:38" ht="15.75" customHeight="1" x14ac:dyDescent="0.2">
      <c r="A291" s="27"/>
      <c r="B291" s="27"/>
      <c r="C291" s="27"/>
      <c r="D291" s="27"/>
      <c r="E291" s="27"/>
      <c r="F291" s="36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16"/>
      <c r="T291" s="16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35"/>
      <c r="AL291" s="35"/>
    </row>
    <row r="292" spans="1:38" ht="15.75" customHeight="1" x14ac:dyDescent="0.2">
      <c r="A292" s="27"/>
      <c r="B292" s="27"/>
      <c r="C292" s="27"/>
      <c r="D292" s="27"/>
      <c r="E292" s="27"/>
      <c r="F292" s="36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16"/>
      <c r="T292" s="16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35"/>
      <c r="AL292" s="35"/>
    </row>
    <row r="293" spans="1:38" ht="15.75" customHeight="1" x14ac:dyDescent="0.2">
      <c r="A293" s="27"/>
      <c r="B293" s="27"/>
      <c r="C293" s="27"/>
      <c r="D293" s="27"/>
      <c r="E293" s="27"/>
      <c r="F293" s="36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16"/>
      <c r="T293" s="16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35"/>
      <c r="AL293" s="35"/>
    </row>
    <row r="294" spans="1:38" ht="15.75" customHeight="1" x14ac:dyDescent="0.2">
      <c r="A294" s="27"/>
      <c r="B294" s="27"/>
      <c r="C294" s="27"/>
      <c r="D294" s="27"/>
      <c r="E294" s="27"/>
      <c r="F294" s="36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16"/>
      <c r="T294" s="16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35"/>
      <c r="AL294" s="35"/>
    </row>
    <row r="295" spans="1:38" ht="15.75" customHeight="1" x14ac:dyDescent="0.2">
      <c r="A295" s="27"/>
      <c r="B295" s="27"/>
      <c r="C295" s="27"/>
      <c r="D295" s="27"/>
      <c r="E295" s="27"/>
      <c r="F295" s="36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16"/>
      <c r="T295" s="16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35"/>
      <c r="AL295" s="35"/>
    </row>
    <row r="296" spans="1:38" ht="15.75" customHeight="1" x14ac:dyDescent="0.2">
      <c r="A296" s="27"/>
      <c r="B296" s="27"/>
      <c r="C296" s="27"/>
      <c r="D296" s="27"/>
      <c r="E296" s="27"/>
      <c r="F296" s="36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16"/>
      <c r="T296" s="16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35"/>
      <c r="AL296" s="35"/>
    </row>
    <row r="297" spans="1:38" ht="15.75" customHeight="1" x14ac:dyDescent="0.2">
      <c r="A297" s="27"/>
      <c r="B297" s="27"/>
      <c r="C297" s="27"/>
      <c r="D297" s="27"/>
      <c r="E297" s="27"/>
      <c r="F297" s="36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16"/>
      <c r="T297" s="16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35"/>
      <c r="AL297" s="35"/>
    </row>
    <row r="298" spans="1:38" ht="15.75" customHeight="1" x14ac:dyDescent="0.2">
      <c r="A298" s="27"/>
      <c r="B298" s="27"/>
      <c r="C298" s="27"/>
      <c r="D298" s="27"/>
      <c r="E298" s="27"/>
      <c r="F298" s="36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16"/>
      <c r="T298" s="16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35"/>
      <c r="AL298" s="35"/>
    </row>
    <row r="299" spans="1:38" ht="15.75" customHeight="1" x14ac:dyDescent="0.2">
      <c r="A299" s="27"/>
      <c r="B299" s="27"/>
      <c r="C299" s="27"/>
      <c r="D299" s="27"/>
      <c r="E299" s="27"/>
      <c r="F299" s="36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16"/>
      <c r="T299" s="16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35"/>
      <c r="AL299" s="35"/>
    </row>
    <row r="300" spans="1:38" ht="15.75" customHeight="1" x14ac:dyDescent="0.2">
      <c r="A300" s="27"/>
      <c r="B300" s="27"/>
      <c r="C300" s="27"/>
      <c r="D300" s="27"/>
      <c r="E300" s="27"/>
      <c r="F300" s="36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16"/>
      <c r="T300" s="16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35"/>
      <c r="AL300" s="35"/>
    </row>
    <row r="301" spans="1:38" ht="15.75" customHeight="1" x14ac:dyDescent="0.2">
      <c r="A301" s="27"/>
      <c r="B301" s="27"/>
      <c r="C301" s="27"/>
      <c r="D301" s="27"/>
      <c r="E301" s="27"/>
      <c r="F301" s="36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16"/>
      <c r="T301" s="16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29"/>
      <c r="AJ301" s="29"/>
      <c r="AK301" s="35"/>
      <c r="AL301" s="35"/>
    </row>
    <row r="302" spans="1:38" ht="15.75" customHeight="1" x14ac:dyDescent="0.2">
      <c r="A302" s="27"/>
      <c r="B302" s="27"/>
      <c r="C302" s="27"/>
      <c r="D302" s="27"/>
      <c r="E302" s="27"/>
      <c r="F302" s="36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16"/>
      <c r="T302" s="16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35"/>
      <c r="AL302" s="35"/>
    </row>
    <row r="303" spans="1:38" ht="15.75" customHeight="1" x14ac:dyDescent="0.2">
      <c r="A303" s="27"/>
      <c r="B303" s="27"/>
      <c r="C303" s="27"/>
      <c r="D303" s="27"/>
      <c r="E303" s="27"/>
      <c r="F303" s="36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16"/>
      <c r="T303" s="16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  <c r="AK303" s="35"/>
      <c r="AL303" s="35"/>
    </row>
    <row r="304" spans="1:38" ht="15.75" customHeight="1" x14ac:dyDescent="0.2">
      <c r="A304" s="27"/>
      <c r="B304" s="27"/>
      <c r="C304" s="27"/>
      <c r="D304" s="27"/>
      <c r="E304" s="27"/>
      <c r="F304" s="36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16"/>
      <c r="T304" s="16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29"/>
      <c r="AJ304" s="29"/>
      <c r="AK304" s="35"/>
      <c r="AL304" s="35"/>
    </row>
    <row r="305" spans="1:38" ht="15.75" customHeight="1" x14ac:dyDescent="0.2">
      <c r="A305" s="27"/>
      <c r="B305" s="27"/>
      <c r="C305" s="27"/>
      <c r="D305" s="27"/>
      <c r="E305" s="27"/>
      <c r="F305" s="36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16"/>
      <c r="T305" s="16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35"/>
      <c r="AL305" s="35"/>
    </row>
    <row r="306" spans="1:38" ht="15.75" customHeight="1" x14ac:dyDescent="0.2">
      <c r="A306" s="27"/>
      <c r="B306" s="27"/>
      <c r="C306" s="27"/>
      <c r="D306" s="27"/>
      <c r="E306" s="27"/>
      <c r="F306" s="36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16"/>
      <c r="T306" s="16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  <c r="AJ306" s="29"/>
      <c r="AK306" s="35"/>
      <c r="AL306" s="35"/>
    </row>
    <row r="307" spans="1:38" ht="15.75" customHeight="1" x14ac:dyDescent="0.2">
      <c r="A307" s="27"/>
      <c r="B307" s="27"/>
      <c r="C307" s="27"/>
      <c r="D307" s="27"/>
      <c r="E307" s="27"/>
      <c r="F307" s="36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16"/>
      <c r="T307" s="16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  <c r="AJ307" s="29"/>
      <c r="AK307" s="35"/>
      <c r="AL307" s="35"/>
    </row>
    <row r="308" spans="1:38" ht="15.75" customHeight="1" x14ac:dyDescent="0.2">
      <c r="A308" s="27"/>
      <c r="B308" s="27"/>
      <c r="C308" s="27"/>
      <c r="D308" s="27"/>
      <c r="E308" s="27"/>
      <c r="F308" s="36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16"/>
      <c r="T308" s="16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29"/>
      <c r="AJ308" s="29"/>
      <c r="AK308" s="35"/>
      <c r="AL308" s="35"/>
    </row>
    <row r="309" spans="1:38" ht="15.75" customHeight="1" x14ac:dyDescent="0.2">
      <c r="A309" s="27"/>
      <c r="B309" s="27"/>
      <c r="C309" s="27"/>
      <c r="D309" s="27"/>
      <c r="E309" s="27"/>
      <c r="F309" s="36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16"/>
      <c r="T309" s="16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35"/>
      <c r="AL309" s="35"/>
    </row>
    <row r="310" spans="1:38" ht="15.75" customHeight="1" x14ac:dyDescent="0.2">
      <c r="A310" s="27"/>
      <c r="B310" s="27"/>
      <c r="C310" s="27"/>
      <c r="D310" s="27"/>
      <c r="E310" s="27"/>
      <c r="F310" s="36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16"/>
      <c r="T310" s="16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  <c r="AK310" s="35"/>
      <c r="AL310" s="35"/>
    </row>
    <row r="311" spans="1:38" ht="15.75" customHeight="1" x14ac:dyDescent="0.2">
      <c r="A311" s="27"/>
      <c r="B311" s="27"/>
      <c r="C311" s="27"/>
      <c r="D311" s="27"/>
      <c r="E311" s="27"/>
      <c r="F311" s="36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16"/>
      <c r="T311" s="16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35"/>
      <c r="AL311" s="35"/>
    </row>
    <row r="312" spans="1:38" ht="15.75" customHeight="1" x14ac:dyDescent="0.2">
      <c r="A312" s="27"/>
      <c r="B312" s="27"/>
      <c r="C312" s="27"/>
      <c r="D312" s="27"/>
      <c r="E312" s="27"/>
      <c r="F312" s="36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16"/>
      <c r="T312" s="16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  <c r="AJ312" s="29"/>
      <c r="AK312" s="35"/>
      <c r="AL312" s="35"/>
    </row>
    <row r="313" spans="1:38" ht="15.75" customHeight="1" x14ac:dyDescent="0.2">
      <c r="A313" s="27"/>
      <c r="B313" s="27"/>
      <c r="C313" s="27"/>
      <c r="D313" s="27"/>
      <c r="E313" s="27"/>
      <c r="F313" s="36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16"/>
      <c r="T313" s="16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  <c r="AJ313" s="29"/>
      <c r="AK313" s="35"/>
      <c r="AL313" s="35"/>
    </row>
    <row r="314" spans="1:38" ht="15.75" customHeight="1" x14ac:dyDescent="0.2">
      <c r="A314" s="27"/>
      <c r="B314" s="27"/>
      <c r="C314" s="27"/>
      <c r="D314" s="27"/>
      <c r="E314" s="27"/>
      <c r="F314" s="36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16"/>
      <c r="T314" s="16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  <c r="AJ314" s="29"/>
      <c r="AK314" s="35"/>
      <c r="AL314" s="35"/>
    </row>
    <row r="315" spans="1:38" ht="15.75" customHeight="1" x14ac:dyDescent="0.2">
      <c r="A315" s="27"/>
      <c r="B315" s="27"/>
      <c r="C315" s="27"/>
      <c r="D315" s="27"/>
      <c r="E315" s="27"/>
      <c r="F315" s="36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16"/>
      <c r="T315" s="16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  <c r="AJ315" s="29"/>
      <c r="AK315" s="35"/>
      <c r="AL315" s="35"/>
    </row>
    <row r="316" spans="1:38" ht="15.75" customHeight="1" x14ac:dyDescent="0.2">
      <c r="A316" s="27"/>
      <c r="B316" s="27"/>
      <c r="C316" s="27"/>
      <c r="D316" s="27"/>
      <c r="E316" s="27"/>
      <c r="F316" s="36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16"/>
      <c r="T316" s="16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29"/>
      <c r="AJ316" s="29"/>
      <c r="AK316" s="35"/>
      <c r="AL316" s="35"/>
    </row>
    <row r="317" spans="1:38" ht="15.75" customHeight="1" x14ac:dyDescent="0.2">
      <c r="A317" s="27"/>
      <c r="B317" s="27"/>
      <c r="C317" s="27"/>
      <c r="D317" s="27"/>
      <c r="E317" s="27"/>
      <c r="F317" s="36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16"/>
      <c r="T317" s="16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29"/>
      <c r="AJ317" s="29"/>
      <c r="AK317" s="35"/>
      <c r="AL317" s="35"/>
    </row>
    <row r="318" spans="1:38" ht="15.75" customHeight="1" x14ac:dyDescent="0.2">
      <c r="A318" s="27"/>
      <c r="B318" s="27"/>
      <c r="C318" s="27"/>
      <c r="D318" s="27"/>
      <c r="E318" s="27"/>
      <c r="F318" s="36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16"/>
      <c r="T318" s="16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29"/>
      <c r="AJ318" s="29"/>
      <c r="AK318" s="35"/>
      <c r="AL318" s="35"/>
    </row>
    <row r="319" spans="1:38" ht="15.75" customHeight="1" x14ac:dyDescent="0.2">
      <c r="A319" s="27"/>
      <c r="B319" s="27"/>
      <c r="C319" s="27"/>
      <c r="D319" s="27"/>
      <c r="E319" s="27"/>
      <c r="F319" s="36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16"/>
      <c r="T319" s="16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35"/>
      <c r="AL319" s="35"/>
    </row>
    <row r="320" spans="1:38" ht="15.75" customHeight="1" x14ac:dyDescent="0.2">
      <c r="A320" s="27"/>
      <c r="B320" s="27"/>
      <c r="C320" s="27"/>
      <c r="D320" s="27"/>
      <c r="E320" s="27"/>
      <c r="F320" s="36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16"/>
      <c r="T320" s="16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35"/>
      <c r="AL320" s="35"/>
    </row>
    <row r="321" spans="1:38" ht="15.75" customHeight="1" x14ac:dyDescent="0.2">
      <c r="A321" s="27"/>
      <c r="B321" s="27"/>
      <c r="C321" s="27"/>
      <c r="D321" s="27"/>
      <c r="E321" s="27"/>
      <c r="F321" s="36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16"/>
      <c r="T321" s="16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35"/>
      <c r="AL321" s="35"/>
    </row>
    <row r="322" spans="1:38" ht="15.75" customHeight="1" x14ac:dyDescent="0.2">
      <c r="A322" s="27"/>
      <c r="B322" s="27"/>
      <c r="C322" s="27"/>
      <c r="D322" s="27"/>
      <c r="E322" s="27"/>
      <c r="F322" s="36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16"/>
      <c r="T322" s="16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35"/>
      <c r="AL322" s="35"/>
    </row>
    <row r="323" spans="1:38" ht="15.75" customHeight="1" x14ac:dyDescent="0.2">
      <c r="A323" s="27"/>
      <c r="B323" s="27"/>
      <c r="C323" s="27"/>
      <c r="D323" s="27"/>
      <c r="E323" s="27"/>
      <c r="F323" s="36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16"/>
      <c r="T323" s="16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35"/>
      <c r="AL323" s="35"/>
    </row>
    <row r="324" spans="1:38" ht="15.75" customHeight="1" x14ac:dyDescent="0.2">
      <c r="A324" s="27"/>
      <c r="B324" s="27"/>
      <c r="C324" s="27"/>
      <c r="D324" s="27"/>
      <c r="E324" s="27"/>
      <c r="F324" s="36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16"/>
      <c r="T324" s="16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  <c r="AJ324" s="29"/>
      <c r="AK324" s="35"/>
      <c r="AL324" s="35"/>
    </row>
    <row r="325" spans="1:38" ht="15.75" customHeight="1" x14ac:dyDescent="0.2">
      <c r="A325" s="27"/>
      <c r="B325" s="27"/>
      <c r="C325" s="27"/>
      <c r="D325" s="27"/>
      <c r="E325" s="27"/>
      <c r="F325" s="36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16"/>
      <c r="T325" s="16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29"/>
      <c r="AJ325" s="29"/>
      <c r="AK325" s="35"/>
      <c r="AL325" s="35"/>
    </row>
    <row r="326" spans="1:38" ht="15.75" customHeight="1" x14ac:dyDescent="0.2">
      <c r="A326" s="27"/>
      <c r="B326" s="27"/>
      <c r="C326" s="27"/>
      <c r="D326" s="27"/>
      <c r="E326" s="27"/>
      <c r="F326" s="36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16"/>
      <c r="T326" s="16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29"/>
      <c r="AJ326" s="29"/>
      <c r="AK326" s="35"/>
      <c r="AL326" s="35"/>
    </row>
    <row r="327" spans="1:38" ht="15.75" customHeight="1" x14ac:dyDescent="0.2">
      <c r="A327" s="27"/>
      <c r="B327" s="27"/>
      <c r="C327" s="27"/>
      <c r="D327" s="27"/>
      <c r="E327" s="27"/>
      <c r="F327" s="36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16"/>
      <c r="T327" s="16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  <c r="AK327" s="35"/>
      <c r="AL327" s="35"/>
    </row>
    <row r="328" spans="1:38" ht="15.75" customHeight="1" x14ac:dyDescent="0.2">
      <c r="A328" s="27"/>
      <c r="B328" s="27"/>
      <c r="C328" s="27"/>
      <c r="D328" s="27"/>
      <c r="E328" s="27"/>
      <c r="F328" s="36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16"/>
      <c r="T328" s="16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  <c r="AH328" s="29"/>
      <c r="AI328" s="29"/>
      <c r="AJ328" s="29"/>
      <c r="AK328" s="35"/>
      <c r="AL328" s="35"/>
    </row>
    <row r="329" spans="1:38" ht="15.75" customHeight="1" x14ac:dyDescent="0.2">
      <c r="A329" s="27"/>
      <c r="B329" s="27"/>
      <c r="C329" s="27"/>
      <c r="D329" s="27"/>
      <c r="E329" s="27"/>
      <c r="F329" s="36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16"/>
      <c r="T329" s="16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35"/>
      <c r="AL329" s="35"/>
    </row>
    <row r="330" spans="1:38" ht="15.75" customHeight="1" x14ac:dyDescent="0.2">
      <c r="A330" s="27"/>
      <c r="B330" s="27"/>
      <c r="C330" s="27"/>
      <c r="D330" s="27"/>
      <c r="E330" s="27"/>
      <c r="F330" s="36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16"/>
      <c r="T330" s="16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35"/>
      <c r="AL330" s="35"/>
    </row>
    <row r="331" spans="1:38" ht="15.75" customHeight="1" x14ac:dyDescent="0.2">
      <c r="A331" s="27"/>
      <c r="B331" s="27"/>
      <c r="C331" s="27"/>
      <c r="D331" s="27"/>
      <c r="E331" s="27"/>
      <c r="F331" s="36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16"/>
      <c r="T331" s="16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  <c r="AJ331" s="29"/>
      <c r="AK331" s="35"/>
      <c r="AL331" s="35"/>
    </row>
    <row r="332" spans="1:38" ht="15.75" customHeight="1" x14ac:dyDescent="0.2">
      <c r="A332" s="27"/>
      <c r="B332" s="27"/>
      <c r="C332" s="27"/>
      <c r="D332" s="27"/>
      <c r="E332" s="27"/>
      <c r="F332" s="36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16"/>
      <c r="T332" s="16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29"/>
      <c r="AJ332" s="29"/>
      <c r="AK332" s="35"/>
      <c r="AL332" s="35"/>
    </row>
    <row r="333" spans="1:38" ht="15.75" customHeight="1" x14ac:dyDescent="0.2">
      <c r="A333" s="27"/>
      <c r="B333" s="27"/>
      <c r="C333" s="27"/>
      <c r="D333" s="27"/>
      <c r="E333" s="27"/>
      <c r="F333" s="36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16"/>
      <c r="T333" s="16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35"/>
      <c r="AL333" s="35"/>
    </row>
    <row r="334" spans="1:38" ht="15.75" customHeight="1" x14ac:dyDescent="0.2">
      <c r="A334" s="27"/>
      <c r="B334" s="27"/>
      <c r="C334" s="27"/>
      <c r="D334" s="27"/>
      <c r="E334" s="27"/>
      <c r="F334" s="36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16"/>
      <c r="T334" s="16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35"/>
      <c r="AL334" s="35"/>
    </row>
    <row r="335" spans="1:38" ht="15.75" customHeight="1" x14ac:dyDescent="0.2">
      <c r="A335" s="27"/>
      <c r="B335" s="27"/>
      <c r="C335" s="27"/>
      <c r="D335" s="27"/>
      <c r="E335" s="27"/>
      <c r="F335" s="36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16"/>
      <c r="T335" s="16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29"/>
      <c r="AK335" s="35"/>
      <c r="AL335" s="35"/>
    </row>
    <row r="336" spans="1:38" ht="15.75" customHeight="1" x14ac:dyDescent="0.2">
      <c r="A336" s="27"/>
      <c r="B336" s="27"/>
      <c r="C336" s="27"/>
      <c r="D336" s="27"/>
      <c r="E336" s="27"/>
      <c r="F336" s="36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16"/>
      <c r="T336" s="16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  <c r="AH336" s="29"/>
      <c r="AI336" s="29"/>
      <c r="AJ336" s="29"/>
      <c r="AK336" s="35"/>
      <c r="AL336" s="35"/>
    </row>
    <row r="337" spans="1:38" ht="15.75" customHeight="1" x14ac:dyDescent="0.2">
      <c r="A337" s="27"/>
      <c r="B337" s="27"/>
      <c r="C337" s="27"/>
      <c r="D337" s="27"/>
      <c r="E337" s="27"/>
      <c r="F337" s="36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16"/>
      <c r="T337" s="16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  <c r="AH337" s="29"/>
      <c r="AI337" s="29"/>
      <c r="AJ337" s="29"/>
      <c r="AK337" s="35"/>
      <c r="AL337" s="35"/>
    </row>
    <row r="338" spans="1:38" ht="15.75" customHeight="1" x14ac:dyDescent="0.2">
      <c r="A338" s="27"/>
      <c r="B338" s="27"/>
      <c r="C338" s="27"/>
      <c r="D338" s="27"/>
      <c r="E338" s="27"/>
      <c r="F338" s="36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16"/>
      <c r="T338" s="16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  <c r="AJ338" s="29"/>
      <c r="AK338" s="35"/>
      <c r="AL338" s="35"/>
    </row>
    <row r="339" spans="1:38" ht="15.75" customHeight="1" x14ac:dyDescent="0.2">
      <c r="A339" s="27"/>
      <c r="B339" s="27"/>
      <c r="C339" s="27"/>
      <c r="D339" s="27"/>
      <c r="E339" s="27"/>
      <c r="F339" s="36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16"/>
      <c r="T339" s="16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29"/>
      <c r="AH339" s="29"/>
      <c r="AI339" s="29"/>
      <c r="AJ339" s="29"/>
      <c r="AK339" s="35"/>
      <c r="AL339" s="35"/>
    </row>
    <row r="340" spans="1:38" ht="15.75" customHeight="1" x14ac:dyDescent="0.2">
      <c r="A340" s="27"/>
      <c r="B340" s="27"/>
      <c r="C340" s="27"/>
      <c r="D340" s="27"/>
      <c r="E340" s="27"/>
      <c r="F340" s="36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16"/>
      <c r="T340" s="16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  <c r="AH340" s="29"/>
      <c r="AI340" s="29"/>
      <c r="AJ340" s="29"/>
      <c r="AK340" s="35"/>
      <c r="AL340" s="35"/>
    </row>
    <row r="341" spans="1:38" ht="15.75" customHeight="1" x14ac:dyDescent="0.2">
      <c r="A341" s="27"/>
      <c r="B341" s="27"/>
      <c r="C341" s="27"/>
      <c r="D341" s="27"/>
      <c r="E341" s="27"/>
      <c r="F341" s="36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16"/>
      <c r="T341" s="16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29"/>
      <c r="AH341" s="29"/>
      <c r="AI341" s="29"/>
      <c r="AJ341" s="29"/>
      <c r="AK341" s="35"/>
      <c r="AL341" s="35"/>
    </row>
    <row r="342" spans="1:38" ht="15.75" customHeight="1" x14ac:dyDescent="0.2">
      <c r="A342" s="27"/>
      <c r="B342" s="27"/>
      <c r="C342" s="27"/>
      <c r="D342" s="27"/>
      <c r="E342" s="27"/>
      <c r="F342" s="36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16"/>
      <c r="T342" s="16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  <c r="AK342" s="35"/>
      <c r="AL342" s="35"/>
    </row>
    <row r="343" spans="1:38" ht="15.75" customHeight="1" x14ac:dyDescent="0.2">
      <c r="A343" s="27"/>
      <c r="B343" s="27"/>
      <c r="C343" s="27"/>
      <c r="D343" s="27"/>
      <c r="E343" s="27"/>
      <c r="F343" s="36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16"/>
      <c r="T343" s="16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F343" s="29"/>
      <c r="AG343" s="29"/>
      <c r="AH343" s="29"/>
      <c r="AI343" s="29"/>
      <c r="AJ343" s="29"/>
      <c r="AK343" s="35"/>
      <c r="AL343" s="35"/>
    </row>
    <row r="344" spans="1:38" ht="15.75" customHeight="1" x14ac:dyDescent="0.2">
      <c r="A344" s="27"/>
      <c r="B344" s="27"/>
      <c r="C344" s="27"/>
      <c r="D344" s="27"/>
      <c r="E344" s="27"/>
      <c r="F344" s="36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16"/>
      <c r="T344" s="16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F344" s="29"/>
      <c r="AG344" s="29"/>
      <c r="AH344" s="29"/>
      <c r="AI344" s="29"/>
      <c r="AJ344" s="29"/>
      <c r="AK344" s="35"/>
      <c r="AL344" s="35"/>
    </row>
    <row r="345" spans="1:38" ht="15.75" customHeight="1" x14ac:dyDescent="0.2">
      <c r="A345" s="27"/>
      <c r="B345" s="27"/>
      <c r="C345" s="27"/>
      <c r="D345" s="27"/>
      <c r="E345" s="27"/>
      <c r="F345" s="36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16"/>
      <c r="T345" s="16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  <c r="AG345" s="29"/>
      <c r="AH345" s="29"/>
      <c r="AI345" s="29"/>
      <c r="AJ345" s="29"/>
      <c r="AK345" s="35"/>
      <c r="AL345" s="35"/>
    </row>
    <row r="346" spans="1:38" ht="15.75" customHeight="1" x14ac:dyDescent="0.2">
      <c r="A346" s="27"/>
      <c r="B346" s="27"/>
      <c r="C346" s="27"/>
      <c r="D346" s="27"/>
      <c r="E346" s="27"/>
      <c r="F346" s="36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16"/>
      <c r="T346" s="16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F346" s="29"/>
      <c r="AG346" s="29"/>
      <c r="AH346" s="29"/>
      <c r="AI346" s="29"/>
      <c r="AJ346" s="29"/>
      <c r="AK346" s="35"/>
      <c r="AL346" s="35"/>
    </row>
    <row r="347" spans="1:38" ht="15.75" customHeight="1" x14ac:dyDescent="0.2">
      <c r="A347" s="27"/>
      <c r="B347" s="27"/>
      <c r="C347" s="27"/>
      <c r="D347" s="27"/>
      <c r="E347" s="27"/>
      <c r="F347" s="36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16"/>
      <c r="T347" s="16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F347" s="29"/>
      <c r="AG347" s="29"/>
      <c r="AH347" s="29"/>
      <c r="AI347" s="29"/>
      <c r="AJ347" s="29"/>
      <c r="AK347" s="35"/>
      <c r="AL347" s="35"/>
    </row>
    <row r="348" spans="1:38" ht="15.75" customHeight="1" x14ac:dyDescent="0.2">
      <c r="A348" s="27"/>
      <c r="B348" s="27"/>
      <c r="C348" s="27"/>
      <c r="D348" s="27"/>
      <c r="E348" s="27"/>
      <c r="F348" s="36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16"/>
      <c r="T348" s="16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F348" s="29"/>
      <c r="AG348" s="29"/>
      <c r="AH348" s="29"/>
      <c r="AI348" s="29"/>
      <c r="AJ348" s="29"/>
      <c r="AK348" s="35"/>
      <c r="AL348" s="35"/>
    </row>
    <row r="349" spans="1:38" ht="15.75" customHeight="1" x14ac:dyDescent="0.2">
      <c r="A349" s="27"/>
      <c r="B349" s="27"/>
      <c r="C349" s="27"/>
      <c r="D349" s="27"/>
      <c r="E349" s="27"/>
      <c r="F349" s="36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16"/>
      <c r="T349" s="16"/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F349" s="29"/>
      <c r="AG349" s="29"/>
      <c r="AH349" s="29"/>
      <c r="AI349" s="29"/>
      <c r="AJ349" s="29"/>
      <c r="AK349" s="35"/>
      <c r="AL349" s="35"/>
    </row>
    <row r="350" spans="1:38" ht="15.75" customHeight="1" x14ac:dyDescent="0.2">
      <c r="A350" s="27"/>
      <c r="B350" s="27"/>
      <c r="C350" s="27"/>
      <c r="D350" s="27"/>
      <c r="E350" s="27"/>
      <c r="F350" s="36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16"/>
      <c r="T350" s="16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  <c r="AK350" s="35"/>
      <c r="AL350" s="35"/>
    </row>
    <row r="351" spans="1:38" ht="15.75" customHeight="1" x14ac:dyDescent="0.2">
      <c r="A351" s="27"/>
      <c r="B351" s="27"/>
      <c r="C351" s="27"/>
      <c r="D351" s="27"/>
      <c r="E351" s="27"/>
      <c r="F351" s="36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16"/>
      <c r="T351" s="16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  <c r="AG351" s="29"/>
      <c r="AH351" s="29"/>
      <c r="AI351" s="29"/>
      <c r="AJ351" s="29"/>
      <c r="AK351" s="35"/>
      <c r="AL351" s="35"/>
    </row>
    <row r="352" spans="1:38" ht="15.75" customHeight="1" x14ac:dyDescent="0.2">
      <c r="A352" s="27"/>
      <c r="B352" s="27"/>
      <c r="C352" s="27"/>
      <c r="D352" s="27"/>
      <c r="E352" s="27"/>
      <c r="F352" s="36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16"/>
      <c r="T352" s="16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  <c r="AG352" s="29"/>
      <c r="AH352" s="29"/>
      <c r="AI352" s="29"/>
      <c r="AJ352" s="29"/>
      <c r="AK352" s="35"/>
      <c r="AL352" s="35"/>
    </row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">
    <mergeCell ref="B1:R1"/>
    <mergeCell ref="B2:R2"/>
    <mergeCell ref="B4:E4"/>
    <mergeCell ref="B6:E6"/>
  </mergeCells>
  <pageMargins left="0.7" right="0.7" top="0.75" bottom="0.75" header="0" footer="0"/>
  <pageSetup orientation="landscape" r:id="rId1"/>
  <ignoredErrors>
    <ignoredError sqref="F11 F27:F29" formulaRange="1"/>
    <ignoredError sqref="C8 C2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1"/>
  <sheetViews>
    <sheetView showGridLines="0" zoomScale="80" zoomScaleNormal="80" workbookViewId="0">
      <pane xSplit="4" ySplit="12" topLeftCell="E84" activePane="bottomRight" state="frozen"/>
      <selection pane="topRight" activeCell="E1" sqref="E1"/>
      <selection pane="bottomLeft" activeCell="A13" sqref="A13"/>
      <selection pane="bottomRight" activeCell="F91" sqref="F91"/>
    </sheetView>
  </sheetViews>
  <sheetFormatPr baseColWidth="10" defaultColWidth="14.42578125" defaultRowHeight="15" customHeight="1" x14ac:dyDescent="0.2"/>
  <cols>
    <col min="1" max="1" width="4.7109375" customWidth="1"/>
    <col min="2" max="2" width="1.85546875" customWidth="1"/>
    <col min="3" max="3" width="4" customWidth="1"/>
    <col min="4" max="4" width="41.28515625" customWidth="1"/>
    <col min="5" max="5" width="16.42578125" customWidth="1"/>
    <col min="6" max="6" width="25.42578125" customWidth="1"/>
    <col min="7" max="7" width="15.7109375" customWidth="1"/>
    <col min="8" max="8" width="14.7109375" customWidth="1"/>
    <col min="9" max="9" width="16.85546875" customWidth="1"/>
    <col min="10" max="10" width="18.28515625" customWidth="1"/>
    <col min="11" max="11" width="12.7109375" customWidth="1"/>
    <col min="12" max="12" width="1.85546875" customWidth="1"/>
    <col min="13" max="13" width="4.7109375" customWidth="1"/>
    <col min="14" max="14" width="32.140625" style="266" customWidth="1"/>
    <col min="15" max="15" width="14.5703125" style="266" customWidth="1"/>
    <col min="16" max="19" width="9.140625" customWidth="1"/>
    <col min="20" max="24" width="10" customWidth="1"/>
  </cols>
  <sheetData>
    <row r="1" spans="1:24" ht="14.25" customHeight="1" x14ac:dyDescent="0.2">
      <c r="A1" s="13"/>
      <c r="B1" s="13"/>
      <c r="C1" s="13"/>
      <c r="D1" s="13"/>
      <c r="E1" s="13"/>
      <c r="F1" s="49"/>
      <c r="G1" s="13"/>
      <c r="H1" s="13"/>
      <c r="I1" s="13"/>
      <c r="J1" s="13"/>
      <c r="K1" s="13"/>
      <c r="L1" s="13"/>
      <c r="M1" s="13"/>
      <c r="N1" s="257"/>
      <c r="O1" s="257"/>
      <c r="P1" s="23"/>
      <c r="Q1" s="23"/>
      <c r="R1" s="23"/>
      <c r="S1" s="23"/>
      <c r="T1" s="13"/>
      <c r="U1" s="13"/>
      <c r="V1" s="13"/>
      <c r="W1" s="13"/>
      <c r="X1" s="13"/>
    </row>
    <row r="2" spans="1:24" ht="27" customHeight="1" x14ac:dyDescent="0.25">
      <c r="A2" s="8"/>
      <c r="B2" s="516" t="s">
        <v>44</v>
      </c>
      <c r="C2" s="517"/>
      <c r="D2" s="517"/>
      <c r="E2" s="517"/>
      <c r="F2" s="517"/>
      <c r="G2" s="517"/>
      <c r="H2" s="517"/>
      <c r="I2" s="517"/>
      <c r="J2" s="517"/>
      <c r="K2" s="517"/>
      <c r="L2" s="517"/>
      <c r="M2" s="253"/>
      <c r="N2" s="257"/>
      <c r="O2" s="257"/>
      <c r="P2" s="50"/>
      <c r="Q2" s="50"/>
      <c r="R2" s="50"/>
      <c r="S2" s="50"/>
      <c r="T2" s="8"/>
      <c r="U2" s="8"/>
      <c r="V2" s="8"/>
      <c r="W2" s="8"/>
      <c r="X2" s="8"/>
    </row>
    <row r="3" spans="1:24" ht="15" customHeight="1" x14ac:dyDescent="0.25">
      <c r="A3" s="8"/>
      <c r="B3" s="516" t="s">
        <v>1</v>
      </c>
      <c r="C3" s="517"/>
      <c r="D3" s="517"/>
      <c r="E3" s="517"/>
      <c r="F3" s="517"/>
      <c r="G3" s="517"/>
      <c r="H3" s="517"/>
      <c r="I3" s="517"/>
      <c r="J3" s="517"/>
      <c r="K3" s="517"/>
      <c r="L3" s="517"/>
      <c r="M3" s="253"/>
      <c r="N3" s="258"/>
      <c r="O3" s="257"/>
      <c r="P3" s="50"/>
      <c r="Q3" s="50"/>
      <c r="R3" s="50"/>
      <c r="S3" s="50"/>
      <c r="T3" s="8"/>
      <c r="U3" s="8"/>
      <c r="V3" s="8"/>
      <c r="W3" s="8"/>
      <c r="X3" s="8"/>
    </row>
    <row r="4" spans="1:24" ht="16.5" customHeight="1" x14ac:dyDescent="0.25">
      <c r="A4" s="8"/>
      <c r="B4" s="253"/>
      <c r="C4" s="253"/>
      <c r="D4" s="253"/>
      <c r="E4" s="253"/>
      <c r="F4" s="52"/>
      <c r="G4" s="253"/>
      <c r="H4" s="8"/>
      <c r="I4" s="8"/>
      <c r="J4" s="8"/>
      <c r="K4" s="50"/>
      <c r="L4" s="253"/>
      <c r="M4" s="253"/>
      <c r="N4" s="258"/>
      <c r="O4" s="257"/>
      <c r="P4" s="50"/>
      <c r="Q4" s="50"/>
      <c r="R4" s="50"/>
      <c r="S4" s="50"/>
      <c r="T4" s="8"/>
      <c r="U4" s="8"/>
      <c r="V4" s="8"/>
      <c r="W4" s="8"/>
      <c r="X4" s="8"/>
    </row>
    <row r="5" spans="1:24" ht="17.25" hidden="1" customHeight="1" x14ac:dyDescent="0.25">
      <c r="A5" s="8"/>
      <c r="B5" s="8"/>
      <c r="C5" s="8"/>
      <c r="D5" s="8"/>
      <c r="E5" s="50"/>
      <c r="F5" s="8"/>
      <c r="G5" s="8"/>
      <c r="H5" s="8"/>
      <c r="I5" s="8"/>
      <c r="J5" s="8"/>
      <c r="K5" s="8"/>
      <c r="L5" s="8"/>
      <c r="M5" s="8"/>
      <c r="N5" s="259"/>
      <c r="O5" s="257"/>
      <c r="P5" s="50"/>
      <c r="Q5" s="50"/>
      <c r="R5" s="50"/>
      <c r="S5" s="50"/>
      <c r="T5" s="8"/>
      <c r="U5" s="8"/>
      <c r="V5" s="8"/>
      <c r="W5" s="8"/>
      <c r="X5" s="8"/>
    </row>
    <row r="6" spans="1:24" ht="18.75" customHeight="1" x14ac:dyDescent="0.25">
      <c r="A6" s="8"/>
      <c r="B6" s="518" t="s">
        <v>45</v>
      </c>
      <c r="C6" s="519"/>
      <c r="D6" s="519"/>
      <c r="E6" s="522" t="s">
        <v>4</v>
      </c>
      <c r="F6" s="53" t="s">
        <v>46</v>
      </c>
      <c r="G6" s="518" t="s">
        <v>18</v>
      </c>
      <c r="H6" s="519"/>
      <c r="I6" s="519"/>
      <c r="J6" s="519"/>
      <c r="K6" s="519"/>
      <c r="L6" s="524"/>
      <c r="M6" s="54"/>
      <c r="N6" s="259"/>
      <c r="O6" s="259"/>
      <c r="P6" s="50"/>
      <c r="Q6" s="50"/>
      <c r="R6" s="50"/>
      <c r="S6" s="50"/>
      <c r="T6" s="8"/>
      <c r="U6" s="8"/>
      <c r="V6" s="8"/>
      <c r="W6" s="8"/>
      <c r="X6" s="8"/>
    </row>
    <row r="7" spans="1:24" ht="18.75" customHeight="1" x14ac:dyDescent="0.25">
      <c r="A7" s="8"/>
      <c r="B7" s="520"/>
      <c r="C7" s="521"/>
      <c r="D7" s="521"/>
      <c r="E7" s="523"/>
      <c r="F7" s="55" t="s">
        <v>47</v>
      </c>
      <c r="G7" s="56" t="s">
        <v>4</v>
      </c>
      <c r="H7" s="56" t="s">
        <v>48</v>
      </c>
      <c r="I7" s="56" t="s">
        <v>19</v>
      </c>
      <c r="J7" s="56" t="s">
        <v>22</v>
      </c>
      <c r="K7" s="525" t="s">
        <v>49</v>
      </c>
      <c r="L7" s="526"/>
      <c r="M7" s="54"/>
      <c r="N7" s="260"/>
      <c r="O7" s="261"/>
      <c r="P7" s="50"/>
      <c r="Q7" s="50"/>
      <c r="R7" s="50"/>
      <c r="S7" s="50"/>
      <c r="T7" s="8"/>
      <c r="U7" s="8"/>
      <c r="V7" s="8"/>
      <c r="W7" s="8"/>
      <c r="X7" s="8"/>
    </row>
    <row r="8" spans="1:24" ht="9" customHeight="1" x14ac:dyDescent="0.25">
      <c r="A8" s="8"/>
      <c r="B8" s="163"/>
      <c r="C8" s="8"/>
      <c r="D8" s="8"/>
      <c r="E8" s="8"/>
      <c r="F8" s="58"/>
      <c r="G8" s="8"/>
      <c r="H8" s="8"/>
      <c r="I8" s="8"/>
      <c r="J8" s="8"/>
      <c r="K8" s="164"/>
      <c r="L8" s="154"/>
      <c r="M8" s="8"/>
      <c r="N8" s="258"/>
      <c r="O8" s="261"/>
      <c r="P8" s="50"/>
      <c r="Q8" s="50"/>
      <c r="R8" s="50"/>
      <c r="S8" s="50"/>
      <c r="T8" s="8"/>
      <c r="U8" s="8"/>
      <c r="V8" s="8"/>
      <c r="W8" s="8"/>
      <c r="X8" s="8"/>
    </row>
    <row r="9" spans="1:24" ht="15" customHeight="1" x14ac:dyDescent="0.2">
      <c r="A9" s="5"/>
      <c r="B9" s="515" t="s">
        <v>50</v>
      </c>
      <c r="C9" s="514"/>
      <c r="D9" s="514"/>
      <c r="E9" s="408">
        <v>6563359.3116690796</v>
      </c>
      <c r="F9" s="408">
        <v>5170189.3656370007</v>
      </c>
      <c r="G9" s="408">
        <v>1393169.9460320792</v>
      </c>
      <c r="H9" s="408">
        <v>395143.74248111073</v>
      </c>
      <c r="I9" s="408">
        <v>154610.06989365493</v>
      </c>
      <c r="J9" s="408">
        <v>762237.86322908092</v>
      </c>
      <c r="K9" s="408">
        <v>81178.270428232674</v>
      </c>
      <c r="L9" s="407" t="s">
        <v>51</v>
      </c>
      <c r="M9" s="5"/>
      <c r="N9" s="258"/>
      <c r="O9" s="261"/>
      <c r="P9" s="59"/>
      <c r="Q9" s="59"/>
      <c r="R9" s="59"/>
      <c r="S9" s="59"/>
      <c r="T9" s="5"/>
      <c r="U9" s="5"/>
      <c r="V9" s="5"/>
      <c r="W9" s="5"/>
      <c r="X9" s="5"/>
    </row>
    <row r="10" spans="1:24" ht="9" customHeight="1" x14ac:dyDescent="0.25">
      <c r="A10" s="8"/>
      <c r="B10" s="163"/>
      <c r="C10" s="8"/>
      <c r="D10" s="8"/>
      <c r="E10" s="409"/>
      <c r="F10" s="409"/>
      <c r="G10" s="409"/>
      <c r="H10" s="409"/>
      <c r="I10" s="409"/>
      <c r="J10" s="409"/>
      <c r="K10" s="409"/>
      <c r="L10" s="60"/>
      <c r="M10" s="8"/>
      <c r="N10" s="258"/>
      <c r="O10" s="261"/>
      <c r="P10" s="50"/>
      <c r="Q10" s="50"/>
      <c r="R10" s="50"/>
      <c r="S10" s="50"/>
      <c r="T10" s="8"/>
      <c r="U10" s="8"/>
      <c r="V10" s="8"/>
      <c r="W10" s="8"/>
      <c r="X10" s="8"/>
    </row>
    <row r="11" spans="1:24" ht="15" customHeight="1" x14ac:dyDescent="0.25">
      <c r="A11" s="5"/>
      <c r="B11" s="61"/>
      <c r="C11" s="165" t="s">
        <v>52</v>
      </c>
      <c r="D11" s="165" t="s">
        <v>53</v>
      </c>
      <c r="E11" s="408">
        <v>5887746.6222733855</v>
      </c>
      <c r="F11" s="408">
        <v>5170189.3656370007</v>
      </c>
      <c r="G11" s="408">
        <v>717557.25663638453</v>
      </c>
      <c r="H11" s="408">
        <v>335538.21300000034</v>
      </c>
      <c r="I11" s="408">
        <v>153711.31614365493</v>
      </c>
      <c r="J11" s="408">
        <v>195735.79286150736</v>
      </c>
      <c r="K11" s="408">
        <v>32571.934631221975</v>
      </c>
      <c r="L11" s="407"/>
      <c r="M11" s="62"/>
      <c r="N11" s="262"/>
      <c r="O11" s="257"/>
      <c r="P11" s="59"/>
      <c r="Q11" s="50"/>
      <c r="R11" s="59"/>
      <c r="S11" s="59"/>
      <c r="T11" s="5"/>
      <c r="U11" s="5"/>
      <c r="V11" s="5"/>
      <c r="W11" s="5"/>
      <c r="X11" s="5"/>
    </row>
    <row r="12" spans="1:24" ht="7.5" customHeight="1" x14ac:dyDescent="0.25">
      <c r="A12" s="8"/>
      <c r="B12" s="163"/>
      <c r="C12" s="8"/>
      <c r="D12" s="8"/>
      <c r="E12" s="409"/>
      <c r="F12" s="409"/>
      <c r="G12" s="409"/>
      <c r="H12" s="409"/>
      <c r="I12" s="409"/>
      <c r="J12" s="409"/>
      <c r="K12" s="409"/>
      <c r="L12" s="60"/>
      <c r="M12" s="8"/>
      <c r="N12" s="259"/>
      <c r="O12" s="261"/>
      <c r="P12" s="50"/>
      <c r="Q12" s="50"/>
      <c r="R12" s="50"/>
      <c r="S12" s="50"/>
      <c r="T12" s="8"/>
      <c r="U12" s="8"/>
      <c r="V12" s="8"/>
      <c r="W12" s="8"/>
      <c r="X12" s="8"/>
    </row>
    <row r="13" spans="1:24" ht="15" customHeight="1" x14ac:dyDescent="0.25">
      <c r="A13" s="8"/>
      <c r="B13" s="267"/>
      <c r="C13" s="268" t="s">
        <v>54</v>
      </c>
      <c r="D13" s="268" t="s">
        <v>55</v>
      </c>
      <c r="E13" s="410">
        <v>5681380.8362969542</v>
      </c>
      <c r="F13" s="410">
        <v>5170189.3656370007</v>
      </c>
      <c r="G13" s="410">
        <v>511191.47065995418</v>
      </c>
      <c r="H13" s="410">
        <v>172485.56478592317</v>
      </c>
      <c r="I13" s="410">
        <v>152596.38714365492</v>
      </c>
      <c r="J13" s="410">
        <v>155785.11807650735</v>
      </c>
      <c r="K13" s="410">
        <v>30324.400653868644</v>
      </c>
      <c r="L13" s="269"/>
      <c r="M13" s="8"/>
      <c r="N13" s="259"/>
      <c r="O13" s="261"/>
      <c r="P13" s="50"/>
      <c r="Q13" s="50"/>
      <c r="R13" s="50"/>
      <c r="S13" s="50"/>
      <c r="T13" s="8"/>
      <c r="U13" s="8"/>
      <c r="V13" s="8"/>
      <c r="W13" s="8"/>
      <c r="X13" s="8"/>
    </row>
    <row r="14" spans="1:24" ht="7.5" customHeight="1" x14ac:dyDescent="0.2">
      <c r="A14" s="13"/>
      <c r="B14" s="166"/>
      <c r="C14" s="13"/>
      <c r="D14" s="13"/>
      <c r="E14" s="233"/>
      <c r="F14" s="233"/>
      <c r="G14" s="233"/>
      <c r="H14" s="233"/>
      <c r="I14" s="233"/>
      <c r="J14" s="233"/>
      <c r="K14" s="233"/>
      <c r="L14" s="15"/>
      <c r="M14" s="13"/>
      <c r="N14" s="257"/>
      <c r="O14" s="261"/>
      <c r="P14" s="23"/>
      <c r="Q14" s="23"/>
      <c r="R14" s="23"/>
      <c r="S14" s="23"/>
      <c r="T14" s="13"/>
      <c r="U14" s="13"/>
      <c r="V14" s="13"/>
      <c r="W14" s="13"/>
      <c r="X14" s="13"/>
    </row>
    <row r="15" spans="1:24" ht="15" customHeight="1" x14ac:dyDescent="0.2">
      <c r="A15" s="13"/>
      <c r="B15" s="166"/>
      <c r="C15" s="13"/>
      <c r="D15" s="13" t="s">
        <v>27</v>
      </c>
      <c r="E15" s="233">
        <v>5269216.3523344919</v>
      </c>
      <c r="F15" s="411">
        <v>5170189.3656370007</v>
      </c>
      <c r="G15" s="233">
        <v>99026.986697491564</v>
      </c>
      <c r="H15" s="412">
        <v>128.86199999999999</v>
      </c>
      <c r="I15" s="233">
        <v>51177.714138674964</v>
      </c>
      <c r="J15" s="413">
        <v>20716.374</v>
      </c>
      <c r="K15" s="233">
        <v>27004.036558816599</v>
      </c>
      <c r="L15" s="15"/>
      <c r="M15" s="13"/>
      <c r="N15" s="258"/>
      <c r="O15" s="261"/>
      <c r="P15" s="23"/>
      <c r="Q15" s="23"/>
      <c r="R15" s="23"/>
      <c r="S15" s="23"/>
      <c r="T15" s="13"/>
      <c r="U15" s="13"/>
      <c r="V15" s="13"/>
      <c r="W15" s="13"/>
      <c r="X15" s="13"/>
    </row>
    <row r="16" spans="1:24" ht="15" customHeight="1" x14ac:dyDescent="0.2">
      <c r="A16" s="13"/>
      <c r="B16" s="166"/>
      <c r="C16" s="13"/>
      <c r="D16" s="13" t="s">
        <v>56</v>
      </c>
      <c r="E16" s="233">
        <v>5077.9277240788469</v>
      </c>
      <c r="F16" s="233">
        <v>0</v>
      </c>
      <c r="G16" s="233">
        <v>5077.9277240788469</v>
      </c>
      <c r="H16" s="412">
        <v>86.060803370786559</v>
      </c>
      <c r="I16" s="233">
        <v>1769.7700800000007</v>
      </c>
      <c r="J16" s="413">
        <v>3222.09684070806</v>
      </c>
      <c r="K16" s="233">
        <v>0</v>
      </c>
      <c r="L16" s="15"/>
      <c r="M16" s="13"/>
      <c r="N16" s="258"/>
      <c r="O16" s="257"/>
      <c r="P16" s="23"/>
      <c r="Q16" s="23"/>
      <c r="R16" s="23"/>
      <c r="S16" s="23"/>
      <c r="T16" s="13"/>
      <c r="U16" s="13"/>
      <c r="V16" s="13"/>
      <c r="W16" s="13"/>
      <c r="X16" s="13"/>
    </row>
    <row r="17" spans="1:24" ht="15" customHeight="1" x14ac:dyDescent="0.2">
      <c r="A17" s="13"/>
      <c r="B17" s="166"/>
      <c r="C17" s="13"/>
      <c r="D17" s="13" t="s">
        <v>57</v>
      </c>
      <c r="E17" s="233">
        <v>22082.432099999998</v>
      </c>
      <c r="F17" s="233">
        <v>0</v>
      </c>
      <c r="G17" s="233">
        <v>22082.432099999998</v>
      </c>
      <c r="H17" s="412">
        <v>367.95400000000012</v>
      </c>
      <c r="I17" s="233">
        <v>16948.453129999994</v>
      </c>
      <c r="J17" s="413">
        <v>4766.0249700000004</v>
      </c>
      <c r="K17" s="233">
        <v>0</v>
      </c>
      <c r="L17" s="15"/>
      <c r="M17" s="13"/>
      <c r="N17" s="258"/>
      <c r="O17" s="257"/>
      <c r="P17" s="23"/>
      <c r="Q17" s="23"/>
      <c r="R17" s="23"/>
      <c r="S17" s="23"/>
      <c r="T17" s="13"/>
      <c r="U17" s="13"/>
      <c r="V17" s="13"/>
      <c r="W17" s="13"/>
      <c r="X17" s="13"/>
    </row>
    <row r="18" spans="1:24" ht="15" customHeight="1" x14ac:dyDescent="0.2">
      <c r="A18" s="13"/>
      <c r="B18" s="166"/>
      <c r="C18" s="13"/>
      <c r="D18" s="13" t="s">
        <v>58</v>
      </c>
      <c r="E18" s="233">
        <v>94157.900587764729</v>
      </c>
      <c r="F18" s="233">
        <v>0</v>
      </c>
      <c r="G18" s="233">
        <v>94157.900587764729</v>
      </c>
      <c r="H18" s="412">
        <v>60723.609500000028</v>
      </c>
      <c r="I18" s="233">
        <v>29724.249769979982</v>
      </c>
      <c r="J18" s="413">
        <v>3340.9314706669002</v>
      </c>
      <c r="K18" s="233">
        <v>369.10984711782203</v>
      </c>
      <c r="L18" s="15"/>
      <c r="M18" s="13"/>
      <c r="N18" s="258"/>
      <c r="O18" s="257"/>
      <c r="P18" s="23"/>
      <c r="Q18" s="23"/>
      <c r="R18" s="23"/>
      <c r="S18" s="23"/>
      <c r="T18" s="13"/>
      <c r="U18" s="13"/>
      <c r="V18" s="13"/>
      <c r="W18" s="13"/>
      <c r="X18" s="13"/>
    </row>
    <row r="19" spans="1:24" ht="15" customHeight="1" x14ac:dyDescent="0.2">
      <c r="A19" s="13"/>
      <c r="B19" s="166"/>
      <c r="C19" s="13"/>
      <c r="D19" s="13" t="s">
        <v>59</v>
      </c>
      <c r="E19" s="233">
        <v>98784.570301672997</v>
      </c>
      <c r="F19" s="233">
        <v>0</v>
      </c>
      <c r="G19" s="233">
        <v>98784.570301672997</v>
      </c>
      <c r="H19" s="412">
        <v>32577.588673028516</v>
      </c>
      <c r="I19" s="233">
        <v>36027.265525000017</v>
      </c>
      <c r="J19" s="413">
        <v>27782.615225571699</v>
      </c>
      <c r="K19" s="233">
        <v>2397.1008780727616</v>
      </c>
      <c r="L19" s="15"/>
      <c r="M19" s="13"/>
      <c r="N19" s="258"/>
      <c r="O19" s="261"/>
      <c r="P19" s="23"/>
      <c r="Q19" s="23"/>
      <c r="R19" s="23"/>
      <c r="S19" s="23"/>
      <c r="T19" s="13"/>
      <c r="U19" s="13"/>
      <c r="V19" s="13"/>
      <c r="W19" s="13"/>
      <c r="X19" s="13"/>
    </row>
    <row r="20" spans="1:24" ht="15" customHeight="1" x14ac:dyDescent="0.2">
      <c r="A20" s="13"/>
      <c r="B20" s="166"/>
      <c r="C20" s="13"/>
      <c r="D20" s="13" t="s">
        <v>60</v>
      </c>
      <c r="E20" s="233">
        <v>118095.99031582239</v>
      </c>
      <c r="F20" s="233">
        <v>0</v>
      </c>
      <c r="G20" s="233">
        <v>118095.99031582239</v>
      </c>
      <c r="H20" s="412">
        <v>45794.512666666677</v>
      </c>
      <c r="I20" s="233">
        <v>16945.096499999985</v>
      </c>
      <c r="J20" s="413">
        <v>54867.019433270703</v>
      </c>
      <c r="K20" s="233">
        <v>489.36171588502066</v>
      </c>
      <c r="L20" s="15"/>
      <c r="M20" s="13"/>
      <c r="N20" s="258"/>
      <c r="O20" s="261"/>
      <c r="P20" s="23"/>
      <c r="Q20" s="23"/>
      <c r="R20" s="23"/>
      <c r="S20" s="23"/>
      <c r="T20" s="13"/>
      <c r="U20" s="13"/>
      <c r="V20" s="13"/>
      <c r="W20" s="13"/>
      <c r="X20" s="13"/>
    </row>
    <row r="21" spans="1:24" ht="15.75" customHeight="1" x14ac:dyDescent="0.2">
      <c r="A21" s="13"/>
      <c r="B21" s="166"/>
      <c r="C21" s="13"/>
      <c r="D21" s="13" t="s">
        <v>61</v>
      </c>
      <c r="E21" s="233">
        <v>61016.941115766444</v>
      </c>
      <c r="F21" s="233">
        <v>0</v>
      </c>
      <c r="G21" s="233">
        <v>61016.941115766444</v>
      </c>
      <c r="H21" s="412">
        <v>19917.458000000002</v>
      </c>
      <c r="I21" s="233">
        <v>3.8380000000000001</v>
      </c>
      <c r="J21" s="413">
        <v>41030.85346179</v>
      </c>
      <c r="K21" s="233">
        <v>64.791653976440003</v>
      </c>
      <c r="L21" s="15"/>
      <c r="M21" s="13"/>
      <c r="N21" s="257"/>
      <c r="O21" s="257"/>
      <c r="P21" s="23"/>
      <c r="Q21" s="23"/>
      <c r="R21" s="23"/>
      <c r="S21" s="23"/>
      <c r="T21" s="13"/>
      <c r="U21" s="13"/>
      <c r="V21" s="13"/>
      <c r="W21" s="13"/>
      <c r="X21" s="13"/>
    </row>
    <row r="22" spans="1:24" ht="15" customHeight="1" x14ac:dyDescent="0.2">
      <c r="A22" s="13"/>
      <c r="B22" s="166"/>
      <c r="C22" s="13"/>
      <c r="D22" s="13" t="s">
        <v>62</v>
      </c>
      <c r="E22" s="233">
        <v>4850.5613999999987</v>
      </c>
      <c r="F22" s="233">
        <v>0</v>
      </c>
      <c r="G22" s="233">
        <v>4850.5613999999987</v>
      </c>
      <c r="H22" s="412">
        <v>4848.4879999999985</v>
      </c>
      <c r="I22" s="233" t="s">
        <v>63</v>
      </c>
      <c r="J22" s="413">
        <v>2.0733999999999999</v>
      </c>
      <c r="K22" s="233">
        <v>0</v>
      </c>
      <c r="L22" s="15"/>
      <c r="M22" s="13"/>
      <c r="N22" s="258"/>
      <c r="O22" s="261"/>
      <c r="P22" s="23"/>
      <c r="Q22" s="23"/>
      <c r="R22" s="23"/>
      <c r="S22" s="23"/>
      <c r="T22" s="13"/>
      <c r="U22" s="13"/>
      <c r="V22" s="13"/>
      <c r="W22" s="13"/>
      <c r="X22" s="13"/>
    </row>
    <row r="23" spans="1:24" ht="15" customHeight="1" x14ac:dyDescent="0.2">
      <c r="A23" s="13"/>
      <c r="B23" s="166"/>
      <c r="C23" s="13"/>
      <c r="D23" s="13" t="s">
        <v>64</v>
      </c>
      <c r="E23" s="233">
        <v>65.168499999999995</v>
      </c>
      <c r="F23" s="233">
        <v>0</v>
      </c>
      <c r="G23" s="233">
        <v>65.168499999999995</v>
      </c>
      <c r="H23" s="412">
        <v>65.168499999999995</v>
      </c>
      <c r="I23" s="233" t="s">
        <v>63</v>
      </c>
      <c r="J23" s="233" t="s">
        <v>63</v>
      </c>
      <c r="K23" s="233">
        <v>0</v>
      </c>
      <c r="L23" s="15"/>
      <c r="M23" s="13"/>
      <c r="N23" s="257"/>
      <c r="O23" s="257"/>
      <c r="P23" s="23"/>
      <c r="Q23" s="23"/>
      <c r="R23" s="23"/>
      <c r="S23" s="23"/>
      <c r="T23" s="13"/>
      <c r="U23" s="13"/>
      <c r="V23" s="13"/>
      <c r="W23" s="13"/>
      <c r="X23" s="13"/>
    </row>
    <row r="24" spans="1:24" ht="15" customHeight="1" x14ac:dyDescent="0.2">
      <c r="A24" s="13"/>
      <c r="B24" s="166"/>
      <c r="C24" s="13"/>
      <c r="D24" s="13" t="s">
        <v>65</v>
      </c>
      <c r="E24" s="233">
        <v>132.16164285714288</v>
      </c>
      <c r="F24" s="233">
        <v>0</v>
      </c>
      <c r="G24" s="233">
        <v>132.16164285714288</v>
      </c>
      <c r="H24" s="412">
        <v>132.16164285714288</v>
      </c>
      <c r="I24" s="233" t="s">
        <v>63</v>
      </c>
      <c r="J24" s="233" t="s">
        <v>63</v>
      </c>
      <c r="K24" s="233">
        <v>0</v>
      </c>
      <c r="L24" s="15"/>
      <c r="M24" s="13"/>
      <c r="N24" s="258"/>
      <c r="O24" s="261"/>
      <c r="P24" s="23"/>
      <c r="Q24" s="23"/>
      <c r="R24" s="23"/>
      <c r="S24" s="23"/>
      <c r="T24" s="13"/>
      <c r="U24" s="13"/>
      <c r="V24" s="13"/>
      <c r="W24" s="13"/>
      <c r="X24" s="13"/>
    </row>
    <row r="25" spans="1:24" ht="15" customHeight="1" x14ac:dyDescent="0.2">
      <c r="A25" s="13"/>
      <c r="B25" s="166"/>
      <c r="C25" s="13"/>
      <c r="D25" s="13" t="s">
        <v>66</v>
      </c>
      <c r="E25" s="233">
        <v>7900.8302745000001</v>
      </c>
      <c r="F25" s="233">
        <v>0</v>
      </c>
      <c r="G25" s="233">
        <v>7900.8302745000001</v>
      </c>
      <c r="H25" s="412">
        <v>7843.701</v>
      </c>
      <c r="I25" s="233" t="s">
        <v>63</v>
      </c>
      <c r="J25" s="413">
        <v>57.129274500000001</v>
      </c>
      <c r="K25" s="240"/>
      <c r="L25" s="15"/>
      <c r="M25" s="13"/>
      <c r="N25" s="257"/>
      <c r="O25" s="257"/>
      <c r="P25" s="23"/>
      <c r="Q25" s="23"/>
      <c r="R25" s="23"/>
      <c r="S25" s="23"/>
      <c r="T25" s="13"/>
      <c r="U25" s="13"/>
      <c r="V25" s="13"/>
      <c r="W25" s="13"/>
      <c r="X25" s="13"/>
    </row>
    <row r="26" spans="1:24" ht="7.5" customHeight="1" x14ac:dyDescent="0.2">
      <c r="A26" s="13"/>
      <c r="B26" s="166"/>
      <c r="C26" s="13"/>
      <c r="D26" s="13"/>
      <c r="E26" s="233"/>
      <c r="F26" s="233"/>
      <c r="G26" s="233"/>
      <c r="H26" s="233"/>
      <c r="I26" s="233"/>
      <c r="J26" s="233"/>
      <c r="K26" s="233"/>
      <c r="L26" s="15"/>
      <c r="M26" s="13"/>
      <c r="N26" s="257"/>
      <c r="O26" s="257"/>
      <c r="P26" s="23"/>
      <c r="Q26" s="23"/>
      <c r="R26" s="23"/>
      <c r="S26" s="23"/>
      <c r="T26" s="13"/>
      <c r="U26" s="13"/>
      <c r="V26" s="13"/>
      <c r="W26" s="13"/>
      <c r="X26" s="13"/>
    </row>
    <row r="27" spans="1:24" ht="15" customHeight="1" x14ac:dyDescent="0.25">
      <c r="A27" s="8"/>
      <c r="B27" s="267"/>
      <c r="C27" s="268" t="s">
        <v>67</v>
      </c>
      <c r="D27" s="268" t="s">
        <v>68</v>
      </c>
      <c r="E27" s="410">
        <v>62003.685719804831</v>
      </c>
      <c r="F27" s="410">
        <v>0</v>
      </c>
      <c r="G27" s="410">
        <v>62003.685719804831</v>
      </c>
      <c r="H27" s="410">
        <v>25232.772058571423</v>
      </c>
      <c r="I27" s="410">
        <v>0</v>
      </c>
      <c r="J27" s="410">
        <v>35750.722165000006</v>
      </c>
      <c r="K27" s="410">
        <v>1020.1914962334034</v>
      </c>
      <c r="L27" s="269"/>
      <c r="M27" s="8"/>
      <c r="N27" s="259"/>
      <c r="O27" s="259"/>
      <c r="P27" s="50"/>
      <c r="Q27" s="50"/>
      <c r="R27" s="50"/>
      <c r="S27" s="50"/>
      <c r="T27" s="8"/>
      <c r="U27" s="8"/>
      <c r="V27" s="8"/>
      <c r="W27" s="8"/>
      <c r="X27" s="8"/>
    </row>
    <row r="28" spans="1:24" ht="9.75" customHeight="1" x14ac:dyDescent="0.2">
      <c r="A28" s="13"/>
      <c r="B28" s="166"/>
      <c r="C28" s="13"/>
      <c r="D28" s="13"/>
      <c r="E28" s="233"/>
      <c r="F28" s="233"/>
      <c r="G28" s="233"/>
      <c r="H28" s="233"/>
      <c r="I28" s="233"/>
      <c r="J28" s="233"/>
      <c r="K28" s="233"/>
      <c r="L28" s="15"/>
      <c r="M28" s="13"/>
      <c r="N28" s="258"/>
      <c r="O28" s="261"/>
      <c r="P28" s="23"/>
      <c r="Q28" s="23"/>
      <c r="R28" s="23"/>
      <c r="S28" s="23"/>
      <c r="T28" s="13"/>
      <c r="U28" s="13"/>
      <c r="V28" s="13"/>
      <c r="W28" s="13"/>
      <c r="X28" s="13"/>
    </row>
    <row r="29" spans="1:24" ht="15" customHeight="1" x14ac:dyDescent="0.2">
      <c r="A29" s="13"/>
      <c r="B29" s="166"/>
      <c r="C29" s="13"/>
      <c r="D29" s="13" t="s">
        <v>69</v>
      </c>
      <c r="E29" s="233">
        <v>4206.7714999999962</v>
      </c>
      <c r="F29" s="233">
        <v>0</v>
      </c>
      <c r="G29" s="233">
        <v>4206.7714999999962</v>
      </c>
      <c r="H29" s="412">
        <v>4206.7714999999962</v>
      </c>
      <c r="I29" s="233" t="s">
        <v>63</v>
      </c>
      <c r="J29" s="233" t="s">
        <v>63</v>
      </c>
      <c r="K29" s="233">
        <v>0</v>
      </c>
      <c r="L29" s="15"/>
      <c r="M29" s="13"/>
      <c r="N29" s="263"/>
      <c r="O29" s="264"/>
      <c r="P29" s="23"/>
      <c r="Q29" s="23"/>
      <c r="R29" s="23"/>
      <c r="S29" s="23"/>
      <c r="T29" s="13"/>
      <c r="U29" s="13"/>
      <c r="V29" s="13"/>
      <c r="W29" s="13"/>
      <c r="X29" s="13"/>
    </row>
    <row r="30" spans="1:24" ht="15" customHeight="1" x14ac:dyDescent="0.2">
      <c r="A30" s="13"/>
      <c r="B30" s="166"/>
      <c r="C30" s="13"/>
      <c r="D30" s="13" t="s">
        <v>70</v>
      </c>
      <c r="E30" s="233">
        <v>3846.1281137217966</v>
      </c>
      <c r="F30" s="233">
        <v>0</v>
      </c>
      <c r="G30" s="233">
        <v>3846.1281137217966</v>
      </c>
      <c r="H30" s="412">
        <v>3547.7309999999975</v>
      </c>
      <c r="I30" s="233" t="s">
        <v>63</v>
      </c>
      <c r="J30" s="233" t="s">
        <v>63</v>
      </c>
      <c r="K30" s="233">
        <v>298.39711372179886</v>
      </c>
      <c r="L30" s="15"/>
      <c r="M30" s="13"/>
      <c r="N30" s="258"/>
      <c r="O30" s="261"/>
      <c r="P30" s="23"/>
      <c r="Q30" s="23"/>
      <c r="R30" s="23"/>
      <c r="S30" s="23"/>
      <c r="T30" s="13"/>
      <c r="U30" s="13"/>
      <c r="V30" s="13"/>
      <c r="W30" s="13"/>
      <c r="X30" s="13"/>
    </row>
    <row r="31" spans="1:24" ht="15" customHeight="1" x14ac:dyDescent="0.2">
      <c r="A31" s="13"/>
      <c r="B31" s="166"/>
      <c r="C31" s="13"/>
      <c r="D31" s="13" t="s">
        <v>71</v>
      </c>
      <c r="E31" s="233">
        <v>1047.4849999999999</v>
      </c>
      <c r="F31" s="233">
        <v>0</v>
      </c>
      <c r="G31" s="233">
        <v>1047.4849999999999</v>
      </c>
      <c r="H31" s="412">
        <v>1047.4849999999999</v>
      </c>
      <c r="I31" s="233" t="s">
        <v>63</v>
      </c>
      <c r="J31" s="233" t="s">
        <v>63</v>
      </c>
      <c r="K31" s="233">
        <v>0</v>
      </c>
      <c r="L31" s="15"/>
      <c r="M31" s="13"/>
      <c r="N31" s="258"/>
      <c r="O31" s="261"/>
      <c r="P31" s="23"/>
      <c r="Q31" s="23"/>
      <c r="R31" s="23"/>
      <c r="S31" s="23"/>
      <c r="T31" s="13"/>
      <c r="U31" s="13"/>
      <c r="V31" s="13"/>
      <c r="W31" s="13"/>
      <c r="X31" s="13"/>
    </row>
    <row r="32" spans="1:24" ht="15" customHeight="1" x14ac:dyDescent="0.2">
      <c r="A32" s="13"/>
      <c r="B32" s="166"/>
      <c r="C32" s="13"/>
      <c r="D32" s="13" t="s">
        <v>72</v>
      </c>
      <c r="E32" s="233">
        <v>274.92313000000019</v>
      </c>
      <c r="F32" s="233">
        <v>0</v>
      </c>
      <c r="G32" s="233">
        <v>274.92313000000019</v>
      </c>
      <c r="H32" s="412">
        <v>259.6101300000002</v>
      </c>
      <c r="I32" s="233" t="s">
        <v>63</v>
      </c>
      <c r="J32" s="413">
        <v>15.313000000000001</v>
      </c>
      <c r="K32" s="233">
        <v>0</v>
      </c>
      <c r="L32" s="15"/>
      <c r="M32" s="13"/>
      <c r="N32" s="257"/>
      <c r="O32" s="257"/>
      <c r="P32" s="23"/>
      <c r="Q32" s="23"/>
      <c r="R32" s="23"/>
      <c r="S32" s="23"/>
      <c r="T32" s="13"/>
      <c r="U32" s="13"/>
      <c r="V32" s="13"/>
      <c r="W32" s="13"/>
      <c r="X32" s="13"/>
    </row>
    <row r="33" spans="1:24" ht="14.25" customHeight="1" x14ac:dyDescent="0.2">
      <c r="A33" s="13"/>
      <c r="B33" s="166"/>
      <c r="C33" s="13"/>
      <c r="D33" s="13" t="s">
        <v>73</v>
      </c>
      <c r="E33" s="233">
        <v>46753.428213754523</v>
      </c>
      <c r="F33" s="233">
        <v>0</v>
      </c>
      <c r="G33" s="233">
        <v>46753.428213754523</v>
      </c>
      <c r="H33" s="412">
        <v>13166.707</v>
      </c>
      <c r="I33" s="233" t="s">
        <v>63</v>
      </c>
      <c r="J33" s="413">
        <v>33524.423190000001</v>
      </c>
      <c r="K33" s="233">
        <v>62.298023754516194</v>
      </c>
      <c r="L33" s="15"/>
      <c r="M33" s="13"/>
      <c r="N33" s="257"/>
      <c r="O33" s="257"/>
      <c r="P33" s="23"/>
      <c r="Q33" s="23"/>
      <c r="R33" s="23"/>
      <c r="S33" s="23"/>
      <c r="T33" s="13"/>
      <c r="U33" s="13"/>
      <c r="V33" s="13"/>
      <c r="W33" s="13"/>
      <c r="X33" s="13"/>
    </row>
    <row r="34" spans="1:24" ht="15" customHeight="1" x14ac:dyDescent="0.2">
      <c r="A34" s="13"/>
      <c r="B34" s="166"/>
      <c r="C34" s="13"/>
      <c r="D34" s="13" t="s">
        <v>74</v>
      </c>
      <c r="E34" s="233">
        <v>46.485000000000028</v>
      </c>
      <c r="F34" s="233">
        <v>0</v>
      </c>
      <c r="G34" s="233">
        <v>46.485000000000028</v>
      </c>
      <c r="H34" s="412">
        <v>46.485000000000028</v>
      </c>
      <c r="I34" s="233" t="s">
        <v>63</v>
      </c>
      <c r="J34" s="233" t="s">
        <v>63</v>
      </c>
      <c r="K34" s="233">
        <v>0</v>
      </c>
      <c r="L34" s="15"/>
      <c r="M34" s="13"/>
      <c r="N34" s="258"/>
      <c r="O34" s="261"/>
      <c r="P34" s="23"/>
      <c r="Q34" s="23"/>
      <c r="R34" s="23"/>
      <c r="S34" s="23"/>
      <c r="T34" s="13"/>
      <c r="U34" s="13"/>
      <c r="V34" s="13"/>
      <c r="W34" s="13"/>
      <c r="X34" s="13"/>
    </row>
    <row r="35" spans="1:24" ht="15" customHeight="1" x14ac:dyDescent="0.2">
      <c r="A35" s="13"/>
      <c r="B35" s="166"/>
      <c r="C35" s="13"/>
      <c r="D35" s="13" t="s">
        <v>75</v>
      </c>
      <c r="E35" s="233">
        <v>193.50292857142861</v>
      </c>
      <c r="F35" s="233">
        <v>0</v>
      </c>
      <c r="G35" s="233">
        <v>193.50292857142861</v>
      </c>
      <c r="H35" s="412">
        <v>193.50292857142861</v>
      </c>
      <c r="I35" s="233" t="s">
        <v>63</v>
      </c>
      <c r="J35" s="233" t="s">
        <v>63</v>
      </c>
      <c r="K35" s="233">
        <v>0</v>
      </c>
      <c r="L35" s="15"/>
      <c r="M35" s="13"/>
      <c r="N35" s="258"/>
      <c r="O35" s="261"/>
      <c r="P35" s="23"/>
      <c r="Q35" s="23"/>
      <c r="R35" s="23"/>
      <c r="S35" s="23"/>
      <c r="T35" s="13"/>
      <c r="U35" s="13"/>
      <c r="V35" s="13"/>
      <c r="W35" s="13"/>
      <c r="X35" s="13"/>
    </row>
    <row r="36" spans="1:24" ht="15" customHeight="1" x14ac:dyDescent="0.2">
      <c r="A36" s="13"/>
      <c r="B36" s="166"/>
      <c r="C36" s="13"/>
      <c r="D36" s="13" t="s">
        <v>76</v>
      </c>
      <c r="E36" s="233">
        <v>2208.1990000000001</v>
      </c>
      <c r="F36" s="233">
        <v>0</v>
      </c>
      <c r="G36" s="233">
        <v>2208.1990000000001</v>
      </c>
      <c r="H36" s="496" t="s">
        <v>63</v>
      </c>
      <c r="I36" s="233" t="s">
        <v>63</v>
      </c>
      <c r="J36" s="413">
        <v>2208.1990000000001</v>
      </c>
      <c r="K36" s="233">
        <v>0</v>
      </c>
      <c r="L36" s="15"/>
      <c r="M36" s="13"/>
      <c r="N36" s="258"/>
      <c r="O36" s="265"/>
      <c r="P36" s="23"/>
      <c r="Q36" s="23"/>
      <c r="R36" s="23"/>
      <c r="S36" s="23"/>
      <c r="T36" s="13"/>
      <c r="U36" s="13"/>
      <c r="V36" s="13"/>
      <c r="W36" s="13"/>
      <c r="X36" s="13"/>
    </row>
    <row r="37" spans="1:24" ht="15" customHeight="1" x14ac:dyDescent="0.2">
      <c r="A37" s="13"/>
      <c r="B37" s="166"/>
      <c r="C37" s="13"/>
      <c r="D37" s="13" t="s">
        <v>77</v>
      </c>
      <c r="E37" s="233">
        <v>2253.2845637976438</v>
      </c>
      <c r="F37" s="233">
        <v>0</v>
      </c>
      <c r="G37" s="233">
        <v>2253.2845637976438</v>
      </c>
      <c r="H37" s="412">
        <v>1704.9394999999988</v>
      </c>
      <c r="I37" s="233" t="s">
        <v>63</v>
      </c>
      <c r="J37" s="233" t="s">
        <v>63</v>
      </c>
      <c r="K37" s="233">
        <v>548.34506379764503</v>
      </c>
      <c r="L37" s="15"/>
      <c r="M37" s="13"/>
      <c r="N37" s="258"/>
      <c r="O37" s="261"/>
      <c r="P37" s="23"/>
      <c r="Q37" s="23"/>
      <c r="R37" s="23"/>
      <c r="S37" s="23"/>
      <c r="T37" s="13"/>
      <c r="U37" s="13"/>
      <c r="V37" s="13"/>
      <c r="W37" s="13"/>
      <c r="X37" s="13"/>
    </row>
    <row r="38" spans="1:24" ht="15" customHeight="1" x14ac:dyDescent="0.2">
      <c r="A38" s="13"/>
      <c r="B38" s="166"/>
      <c r="C38" s="13"/>
      <c r="D38" s="13" t="s">
        <v>78</v>
      </c>
      <c r="E38" s="233">
        <v>1173.4782699594418</v>
      </c>
      <c r="F38" s="233">
        <v>0</v>
      </c>
      <c r="G38" s="233">
        <v>1173.4782699594418</v>
      </c>
      <c r="H38" s="412">
        <v>1059.5399999999984</v>
      </c>
      <c r="I38" s="233" t="s">
        <v>63</v>
      </c>
      <c r="J38" s="233">
        <v>2.786975</v>
      </c>
      <c r="K38" s="233">
        <v>111.15129495944338</v>
      </c>
      <c r="L38" s="15"/>
      <c r="M38" s="13"/>
      <c r="N38" s="258"/>
      <c r="O38" s="261"/>
      <c r="P38" s="23"/>
      <c r="Q38" s="57"/>
      <c r="R38" s="23"/>
      <c r="S38" s="23"/>
      <c r="T38" s="13"/>
      <c r="U38" s="13"/>
      <c r="V38" s="13"/>
      <c r="W38" s="13"/>
      <c r="X38" s="13"/>
    </row>
    <row r="39" spans="1:24" ht="6" customHeight="1" x14ac:dyDescent="0.2">
      <c r="A39" s="13"/>
      <c r="B39" s="166"/>
      <c r="C39" s="13"/>
      <c r="D39" s="13"/>
      <c r="E39" s="233"/>
      <c r="F39" s="233"/>
      <c r="G39" s="233"/>
      <c r="H39" s="233"/>
      <c r="I39" s="233"/>
      <c r="J39" s="233"/>
      <c r="K39" s="233"/>
      <c r="L39" s="15"/>
      <c r="M39" s="13"/>
      <c r="N39" s="258"/>
      <c r="O39" s="261"/>
      <c r="P39" s="23"/>
      <c r="Q39" s="23"/>
      <c r="R39" s="23"/>
      <c r="S39" s="23"/>
      <c r="T39" s="13"/>
      <c r="U39" s="13"/>
      <c r="V39" s="13"/>
      <c r="W39" s="13"/>
      <c r="X39" s="13"/>
    </row>
    <row r="40" spans="1:24" s="212" customFormat="1" ht="31.5" customHeight="1" x14ac:dyDescent="0.2">
      <c r="A40" s="5"/>
      <c r="B40" s="270" t="s">
        <v>2</v>
      </c>
      <c r="C40" s="271" t="s">
        <v>79</v>
      </c>
      <c r="D40" s="272" t="s">
        <v>80</v>
      </c>
      <c r="E40" s="414">
        <v>33213.528693427681</v>
      </c>
      <c r="F40" s="414">
        <v>0</v>
      </c>
      <c r="G40" s="414">
        <v>33213.528693427681</v>
      </c>
      <c r="H40" s="414">
        <v>29185.553192307754</v>
      </c>
      <c r="I40" s="414">
        <v>1080.1299999999999</v>
      </c>
      <c r="J40" s="414">
        <v>1720.5030199999999</v>
      </c>
      <c r="K40" s="414">
        <v>1227.3424811199245</v>
      </c>
      <c r="L40" s="273"/>
      <c r="M40" s="5"/>
      <c r="N40" s="274"/>
      <c r="O40" s="265"/>
      <c r="P40" s="59"/>
      <c r="Q40" s="59"/>
      <c r="R40" s="59"/>
      <c r="S40" s="59"/>
      <c r="T40" s="5"/>
      <c r="U40" s="5"/>
      <c r="V40" s="5"/>
      <c r="W40" s="5"/>
      <c r="X40" s="5"/>
    </row>
    <row r="41" spans="1:24" ht="6" customHeight="1" x14ac:dyDescent="0.25">
      <c r="A41" s="13"/>
      <c r="B41" s="166"/>
      <c r="C41" s="13"/>
      <c r="D41" s="8"/>
      <c r="E41" s="233"/>
      <c r="F41" s="233" t="s">
        <v>63</v>
      </c>
      <c r="G41" s="233"/>
      <c r="H41" s="233"/>
      <c r="I41" s="233"/>
      <c r="J41" s="233"/>
      <c r="K41" s="233" t="s">
        <v>63</v>
      </c>
      <c r="L41" s="15"/>
      <c r="M41" s="13"/>
      <c r="N41" s="257"/>
      <c r="O41" s="257"/>
      <c r="P41" s="23"/>
      <c r="Q41" s="23"/>
      <c r="R41" s="23"/>
      <c r="S41" s="23"/>
      <c r="T41" s="13"/>
      <c r="U41" s="13"/>
      <c r="V41" s="13"/>
      <c r="W41" s="13"/>
      <c r="X41" s="13"/>
    </row>
    <row r="42" spans="1:24" ht="15" customHeight="1" x14ac:dyDescent="0.2">
      <c r="A42" s="13"/>
      <c r="B42" s="166"/>
      <c r="C42" s="13"/>
      <c r="D42" s="13" t="s">
        <v>81</v>
      </c>
      <c r="E42" s="233">
        <v>1371.2829999999999</v>
      </c>
      <c r="F42" s="233">
        <v>0</v>
      </c>
      <c r="G42" s="233">
        <v>1371.2829999999999</v>
      </c>
      <c r="H42" s="415">
        <v>1371.2829999999999</v>
      </c>
      <c r="I42" s="233" t="s">
        <v>63</v>
      </c>
      <c r="J42" s="233" t="s">
        <v>63</v>
      </c>
      <c r="K42" s="233">
        <v>0</v>
      </c>
      <c r="L42" s="15"/>
      <c r="M42" s="13"/>
      <c r="N42" s="257"/>
      <c r="O42" s="257"/>
      <c r="P42" s="23"/>
      <c r="Q42" s="23"/>
      <c r="R42" s="23"/>
      <c r="S42" s="23"/>
      <c r="T42" s="13"/>
      <c r="U42" s="13"/>
      <c r="V42" s="13"/>
      <c r="W42" s="13"/>
      <c r="X42" s="13"/>
    </row>
    <row r="43" spans="1:24" ht="15" customHeight="1" x14ac:dyDescent="0.2">
      <c r="A43" s="13"/>
      <c r="B43" s="166"/>
      <c r="C43" s="13"/>
      <c r="D43" s="13" t="s">
        <v>82</v>
      </c>
      <c r="E43" s="233">
        <v>233.72299999999993</v>
      </c>
      <c r="F43" s="233">
        <v>0</v>
      </c>
      <c r="G43" s="233">
        <v>233.72299999999993</v>
      </c>
      <c r="H43" s="415">
        <v>233.72299999999993</v>
      </c>
      <c r="I43" s="233" t="s">
        <v>63</v>
      </c>
      <c r="J43" s="233" t="s">
        <v>63</v>
      </c>
      <c r="K43" s="233">
        <v>0</v>
      </c>
      <c r="L43" s="15"/>
      <c r="M43" s="13"/>
      <c r="N43" s="258"/>
      <c r="O43" s="261"/>
      <c r="P43" s="23"/>
      <c r="Q43" s="23"/>
      <c r="R43" s="23"/>
      <c r="S43" s="23"/>
      <c r="T43" s="13"/>
      <c r="U43" s="13"/>
      <c r="V43" s="13"/>
      <c r="W43" s="13"/>
      <c r="X43" s="13"/>
    </row>
    <row r="44" spans="1:24" ht="15" customHeight="1" x14ac:dyDescent="0.2">
      <c r="A44" s="13"/>
      <c r="B44" s="166"/>
      <c r="C44" s="13"/>
      <c r="D44" s="13" t="s">
        <v>83</v>
      </c>
      <c r="E44" s="233">
        <v>17279.973073427664</v>
      </c>
      <c r="F44" s="233">
        <v>0</v>
      </c>
      <c r="G44" s="233">
        <v>17279.973073427664</v>
      </c>
      <c r="H44" s="415">
        <v>16049.807692307739</v>
      </c>
      <c r="I44" s="233" t="s">
        <v>63</v>
      </c>
      <c r="J44" s="413">
        <v>2.8229000000000002</v>
      </c>
      <c r="K44" s="233">
        <v>1227.3424811199245</v>
      </c>
      <c r="L44" s="15"/>
      <c r="M44" s="13"/>
      <c r="N44" s="258"/>
      <c r="O44" s="261"/>
      <c r="P44" s="23"/>
      <c r="Q44" s="23"/>
      <c r="R44" s="23"/>
      <c r="S44" s="23"/>
      <c r="T44" s="13"/>
      <c r="U44" s="13"/>
      <c r="V44" s="13"/>
      <c r="W44" s="13"/>
      <c r="X44" s="13"/>
    </row>
    <row r="45" spans="1:24" ht="15" customHeight="1" x14ac:dyDescent="0.2">
      <c r="A45" s="13"/>
      <c r="B45" s="166"/>
      <c r="C45" s="13"/>
      <c r="D45" s="13" t="s">
        <v>84</v>
      </c>
      <c r="E45" s="233">
        <v>3185.5135000000073</v>
      </c>
      <c r="F45" s="233">
        <v>0</v>
      </c>
      <c r="G45" s="233">
        <v>3185.5135000000073</v>
      </c>
      <c r="H45" s="415">
        <v>3180.6295000000073</v>
      </c>
      <c r="I45" s="233">
        <v>4.8840000000000003</v>
      </c>
      <c r="J45" s="233" t="s">
        <v>63</v>
      </c>
      <c r="K45" s="233">
        <v>0</v>
      </c>
      <c r="L45" s="15"/>
      <c r="M45" s="13"/>
      <c r="N45" s="258"/>
      <c r="O45" s="261"/>
      <c r="P45" s="23"/>
      <c r="Q45" s="23"/>
      <c r="R45" s="23"/>
      <c r="S45" s="23"/>
      <c r="T45" s="13"/>
      <c r="U45" s="13"/>
      <c r="V45" s="13"/>
      <c r="W45" s="13"/>
      <c r="X45" s="13"/>
    </row>
    <row r="46" spans="1:24" ht="15" customHeight="1" x14ac:dyDescent="0.2">
      <c r="A46" s="13"/>
      <c r="B46" s="166"/>
      <c r="C46" s="13"/>
      <c r="D46" s="13" t="s">
        <v>85</v>
      </c>
      <c r="E46" s="233">
        <v>2448.3139999999985</v>
      </c>
      <c r="F46" s="233">
        <v>0</v>
      </c>
      <c r="G46" s="233">
        <v>2448.3139999999985</v>
      </c>
      <c r="H46" s="415">
        <v>1373.0679999999988</v>
      </c>
      <c r="I46" s="233">
        <v>1075.2459999999999</v>
      </c>
      <c r="J46" s="233" t="s">
        <v>63</v>
      </c>
      <c r="K46" s="233">
        <v>0</v>
      </c>
      <c r="L46" s="15"/>
      <c r="M46" s="13"/>
      <c r="N46" s="263"/>
      <c r="O46" s="264"/>
      <c r="P46" s="23"/>
      <c r="Q46" s="23"/>
      <c r="R46" s="23"/>
      <c r="S46" s="23"/>
      <c r="T46" s="13"/>
      <c r="U46" s="13"/>
      <c r="V46" s="13"/>
      <c r="W46" s="13"/>
      <c r="X46" s="13"/>
    </row>
    <row r="47" spans="1:24" ht="15" customHeight="1" x14ac:dyDescent="0.2">
      <c r="A47" s="13"/>
      <c r="B47" s="166"/>
      <c r="C47" s="13"/>
      <c r="D47" s="13" t="s">
        <v>86</v>
      </c>
      <c r="E47" s="233">
        <v>8365.143620000008</v>
      </c>
      <c r="F47" s="233">
        <v>0</v>
      </c>
      <c r="G47" s="233">
        <v>8365.143620000008</v>
      </c>
      <c r="H47" s="415">
        <v>6647.463500000008</v>
      </c>
      <c r="I47" s="233" t="s">
        <v>63</v>
      </c>
      <c r="J47" s="413">
        <v>1717.68012</v>
      </c>
      <c r="K47" s="233">
        <v>0</v>
      </c>
      <c r="L47" s="15"/>
      <c r="M47" s="13"/>
      <c r="N47" s="258"/>
      <c r="O47" s="261"/>
      <c r="P47" s="23"/>
      <c r="Q47" s="23"/>
      <c r="R47" s="23"/>
      <c r="S47" s="23"/>
      <c r="T47" s="13"/>
      <c r="U47" s="13"/>
      <c r="V47" s="13"/>
      <c r="W47" s="13"/>
      <c r="X47" s="13"/>
    </row>
    <row r="48" spans="1:24" ht="15" customHeight="1" x14ac:dyDescent="0.2">
      <c r="A48" s="13"/>
      <c r="B48" s="166"/>
      <c r="C48" s="13"/>
      <c r="D48" s="13" t="s">
        <v>87</v>
      </c>
      <c r="E48" s="233">
        <v>329.5785000000003</v>
      </c>
      <c r="F48" s="233">
        <v>0</v>
      </c>
      <c r="G48" s="233">
        <v>329.5785000000003</v>
      </c>
      <c r="H48" s="415">
        <v>329.5785000000003</v>
      </c>
      <c r="I48" s="233" t="s">
        <v>63</v>
      </c>
      <c r="J48" s="233" t="s">
        <v>63</v>
      </c>
      <c r="K48" s="233">
        <v>0</v>
      </c>
      <c r="L48" s="15"/>
      <c r="M48" s="13"/>
      <c r="N48" s="257"/>
      <c r="O48" s="257"/>
      <c r="P48" s="23"/>
      <c r="Q48" s="23"/>
      <c r="R48" s="23"/>
      <c r="S48" s="23"/>
      <c r="T48" s="13"/>
      <c r="U48" s="13"/>
      <c r="V48" s="13"/>
      <c r="W48" s="13"/>
      <c r="X48" s="13"/>
    </row>
    <row r="49" spans="1:24" ht="8.25" customHeight="1" x14ac:dyDescent="0.2">
      <c r="A49" s="13"/>
      <c r="B49" s="166"/>
      <c r="C49" s="13"/>
      <c r="D49" s="13"/>
      <c r="E49" s="233"/>
      <c r="F49" s="233"/>
      <c r="G49" s="233"/>
      <c r="H49" s="415"/>
      <c r="I49" s="233"/>
      <c r="J49" s="233"/>
      <c r="K49" s="233"/>
      <c r="L49" s="15"/>
      <c r="M49" s="13"/>
      <c r="N49" s="257"/>
      <c r="O49" s="257"/>
      <c r="P49" s="23"/>
      <c r="Q49" s="23"/>
      <c r="R49" s="23"/>
      <c r="S49" s="23"/>
      <c r="T49" s="13"/>
      <c r="U49" s="13"/>
      <c r="V49" s="13"/>
      <c r="W49" s="13"/>
      <c r="X49" s="13"/>
    </row>
    <row r="50" spans="1:24" ht="15" customHeight="1" x14ac:dyDescent="0.25">
      <c r="A50" s="8"/>
      <c r="B50" s="267"/>
      <c r="C50" s="268" t="s">
        <v>88</v>
      </c>
      <c r="D50" s="268" t="s">
        <v>89</v>
      </c>
      <c r="E50" s="410">
        <v>111148.571563198</v>
      </c>
      <c r="F50" s="410">
        <v>0</v>
      </c>
      <c r="G50" s="410">
        <v>111148.571563198</v>
      </c>
      <c r="H50" s="416">
        <v>108634.32296319801</v>
      </c>
      <c r="I50" s="410">
        <v>34.798999999999999</v>
      </c>
      <c r="J50" s="417">
        <v>2479.4495999999999</v>
      </c>
      <c r="K50" s="275">
        <v>0</v>
      </c>
      <c r="L50" s="269"/>
      <c r="M50" s="8"/>
      <c r="N50" s="259"/>
      <c r="O50" s="259"/>
      <c r="P50" s="50"/>
      <c r="Q50" s="50"/>
      <c r="R50" s="50"/>
      <c r="S50" s="50"/>
      <c r="T50" s="8"/>
      <c r="U50" s="8"/>
      <c r="V50" s="8"/>
      <c r="W50" s="8"/>
      <c r="X50" s="8"/>
    </row>
    <row r="51" spans="1:24" ht="7.5" customHeight="1" x14ac:dyDescent="0.25">
      <c r="A51" s="8"/>
      <c r="B51" s="163"/>
      <c r="C51" s="8"/>
      <c r="D51" s="8"/>
      <c r="E51" s="409"/>
      <c r="F51" s="409"/>
      <c r="G51" s="409"/>
      <c r="H51" s="409"/>
      <c r="I51" s="409"/>
      <c r="J51" s="409"/>
      <c r="K51" s="409"/>
      <c r="L51" s="60"/>
      <c r="M51" s="8"/>
      <c r="N51" s="259"/>
      <c r="O51" s="259"/>
      <c r="P51" s="50"/>
      <c r="Q51" s="50"/>
      <c r="R51" s="50"/>
      <c r="S51" s="50"/>
      <c r="T51" s="8"/>
      <c r="U51" s="8"/>
      <c r="V51" s="8"/>
      <c r="W51" s="8"/>
      <c r="X51" s="8"/>
    </row>
    <row r="52" spans="1:24" ht="15" customHeight="1" x14ac:dyDescent="0.2">
      <c r="A52" s="5"/>
      <c r="B52" s="65"/>
      <c r="C52" s="167" t="s">
        <v>90</v>
      </c>
      <c r="D52" s="167" t="s">
        <v>91</v>
      </c>
      <c r="E52" s="418">
        <v>623138.07859868393</v>
      </c>
      <c r="F52" s="418">
        <v>0</v>
      </c>
      <c r="G52" s="418">
        <v>623138.07859868393</v>
      </c>
      <c r="H52" s="418">
        <v>56148.907481110436</v>
      </c>
      <c r="I52" s="418">
        <v>898.75374999999974</v>
      </c>
      <c r="J52" s="418">
        <v>566090.41736757348</v>
      </c>
      <c r="K52" s="418">
        <v>0</v>
      </c>
      <c r="L52" s="168"/>
      <c r="M52" s="5"/>
      <c r="N52" s="217"/>
      <c r="O52" s="257"/>
      <c r="P52" s="59"/>
      <c r="Q52" s="59"/>
      <c r="R52" s="59"/>
      <c r="S52" s="59"/>
      <c r="T52" s="5"/>
      <c r="U52" s="5"/>
      <c r="V52" s="5"/>
      <c r="W52" s="5"/>
      <c r="X52" s="5"/>
    </row>
    <row r="53" spans="1:24" ht="7.5" customHeight="1" x14ac:dyDescent="0.2">
      <c r="A53" s="13"/>
      <c r="B53" s="166"/>
      <c r="C53" s="13"/>
      <c r="D53" s="13"/>
      <c r="E53" s="233"/>
      <c r="F53" s="233"/>
      <c r="G53" s="233"/>
      <c r="H53" s="233"/>
      <c r="I53" s="233"/>
      <c r="J53" s="233"/>
      <c r="K53" s="233"/>
      <c r="L53" s="15"/>
      <c r="M53" s="13"/>
      <c r="N53" s="257"/>
      <c r="O53" s="257"/>
      <c r="P53" s="23"/>
      <c r="Q53" s="23"/>
      <c r="R53" s="23"/>
      <c r="S53" s="23"/>
      <c r="T53" s="13"/>
      <c r="U53" s="13"/>
      <c r="V53" s="13"/>
      <c r="W53" s="13"/>
      <c r="X53" s="13"/>
    </row>
    <row r="54" spans="1:24" ht="7.5" customHeight="1" x14ac:dyDescent="0.2">
      <c r="A54" s="13"/>
      <c r="B54" s="166"/>
      <c r="C54" s="13"/>
      <c r="D54" s="13"/>
      <c r="E54" s="233"/>
      <c r="F54" s="233"/>
      <c r="G54" s="233"/>
      <c r="H54" s="233"/>
      <c r="I54" s="233"/>
      <c r="J54" s="233"/>
      <c r="K54" s="233"/>
      <c r="L54" s="15"/>
      <c r="M54" s="13"/>
      <c r="N54" s="258"/>
      <c r="O54" s="261"/>
      <c r="P54" s="23"/>
      <c r="Q54" s="23"/>
      <c r="R54" s="23"/>
      <c r="S54" s="23"/>
      <c r="T54" s="13"/>
      <c r="U54" s="13"/>
      <c r="V54" s="13"/>
      <c r="W54" s="13"/>
      <c r="X54" s="13"/>
    </row>
    <row r="55" spans="1:24" ht="15" customHeight="1" x14ac:dyDescent="0.25">
      <c r="A55" s="8"/>
      <c r="B55" s="267"/>
      <c r="C55" s="268"/>
      <c r="D55" s="268" t="s">
        <v>92</v>
      </c>
      <c r="E55" s="410">
        <v>40321.219472747398</v>
      </c>
      <c r="F55" s="410">
        <v>0</v>
      </c>
      <c r="G55" s="410">
        <v>40321.219472747398</v>
      </c>
      <c r="H55" s="410">
        <v>6307.8589000000011</v>
      </c>
      <c r="I55" s="410">
        <v>0</v>
      </c>
      <c r="J55" s="410">
        <v>34013.360572747399</v>
      </c>
      <c r="K55" s="410">
        <v>0</v>
      </c>
      <c r="L55" s="269"/>
      <c r="M55" s="8"/>
      <c r="N55" s="258"/>
      <c r="O55" s="261"/>
      <c r="P55" s="50"/>
      <c r="Q55" s="50"/>
      <c r="R55" s="50"/>
      <c r="S55" s="50"/>
      <c r="T55" s="8"/>
      <c r="U55" s="8"/>
      <c r="V55" s="8"/>
      <c r="W55" s="8"/>
      <c r="X55" s="8"/>
    </row>
    <row r="56" spans="1:24" ht="7.5" customHeight="1" x14ac:dyDescent="0.2">
      <c r="A56" s="13"/>
      <c r="B56" s="166"/>
      <c r="C56" s="13"/>
      <c r="D56" s="13"/>
      <c r="E56" s="233"/>
      <c r="F56" s="233"/>
      <c r="G56" s="233"/>
      <c r="H56" s="233"/>
      <c r="I56" s="233"/>
      <c r="J56" s="233"/>
      <c r="K56" s="233"/>
      <c r="L56" s="15"/>
      <c r="M56" s="13"/>
      <c r="N56" s="258"/>
      <c r="O56" s="261"/>
      <c r="P56" s="23"/>
      <c r="Q56" s="23"/>
      <c r="R56" s="23"/>
      <c r="S56" s="23"/>
      <c r="T56" s="13"/>
      <c r="U56" s="13"/>
      <c r="V56" s="13"/>
      <c r="W56" s="13"/>
      <c r="X56" s="13"/>
    </row>
    <row r="57" spans="1:24" ht="15" customHeight="1" x14ac:dyDescent="0.2">
      <c r="A57" s="13"/>
      <c r="B57" s="166"/>
      <c r="C57" s="13"/>
      <c r="D57" s="13" t="s">
        <v>93</v>
      </c>
      <c r="E57" s="233">
        <v>2806.1697999999992</v>
      </c>
      <c r="F57" s="233">
        <v>0</v>
      </c>
      <c r="G57" s="233">
        <v>2806.1697999999992</v>
      </c>
      <c r="H57" s="412">
        <v>2804.4987999999994</v>
      </c>
      <c r="I57" s="233" t="s">
        <v>63</v>
      </c>
      <c r="J57" s="413">
        <v>1.671</v>
      </c>
      <c r="K57" s="233">
        <v>0</v>
      </c>
      <c r="L57" s="15"/>
      <c r="M57" s="13"/>
      <c r="N57" s="258"/>
      <c r="O57" s="261"/>
      <c r="P57" s="23"/>
      <c r="Q57" s="23"/>
      <c r="R57" s="23"/>
      <c r="S57" s="23"/>
      <c r="T57" s="13"/>
      <c r="U57" s="13"/>
      <c r="V57" s="13"/>
      <c r="W57" s="13"/>
      <c r="X57" s="13"/>
    </row>
    <row r="58" spans="1:24" ht="21.75" hidden="1" customHeight="1" x14ac:dyDescent="0.2">
      <c r="A58" s="13"/>
      <c r="B58" s="166"/>
      <c r="C58" s="13"/>
      <c r="D58" s="13"/>
      <c r="E58" s="233" t="e">
        <v>#VALUE!</v>
      </c>
      <c r="F58" s="233">
        <v>0</v>
      </c>
      <c r="G58" s="233" t="s">
        <v>63</v>
      </c>
      <c r="H58" s="496"/>
      <c r="I58" s="233"/>
      <c r="J58" s="233"/>
      <c r="K58" s="233">
        <v>0</v>
      </c>
      <c r="L58" s="15"/>
      <c r="M58" s="13"/>
      <c r="N58" s="257"/>
      <c r="O58" s="257"/>
      <c r="P58" s="23"/>
      <c r="Q58" s="23"/>
      <c r="R58" s="23"/>
      <c r="S58" s="23"/>
      <c r="T58" s="13"/>
      <c r="U58" s="13"/>
      <c r="V58" s="13"/>
      <c r="W58" s="13"/>
      <c r="X58" s="13"/>
    </row>
    <row r="59" spans="1:24" ht="15" customHeight="1" x14ac:dyDescent="0.2">
      <c r="A59" s="13"/>
      <c r="B59" s="166"/>
      <c r="C59" s="13"/>
      <c r="D59" s="13" t="s">
        <v>94</v>
      </c>
      <c r="E59" s="233">
        <v>37350.894572747398</v>
      </c>
      <c r="F59" s="233">
        <v>0</v>
      </c>
      <c r="G59" s="233">
        <v>37350.894572747398</v>
      </c>
      <c r="H59" s="412">
        <v>3339.2050000000013</v>
      </c>
      <c r="I59" s="233" t="s">
        <v>63</v>
      </c>
      <c r="J59" s="413">
        <v>34011.689572747397</v>
      </c>
      <c r="K59" s="233">
        <v>0</v>
      </c>
      <c r="L59" s="15"/>
      <c r="M59" s="13"/>
      <c r="N59" s="257"/>
      <c r="O59" s="257"/>
      <c r="P59" s="23"/>
      <c r="Q59" s="23"/>
      <c r="R59" s="23"/>
      <c r="S59" s="23"/>
      <c r="T59" s="13"/>
      <c r="U59" s="13"/>
      <c r="V59" s="13"/>
      <c r="W59" s="13"/>
      <c r="X59" s="13"/>
    </row>
    <row r="60" spans="1:24" ht="15" customHeight="1" x14ac:dyDescent="0.2">
      <c r="A60" s="13"/>
      <c r="B60" s="166"/>
      <c r="C60" s="13"/>
      <c r="D60" s="13" t="s">
        <v>95</v>
      </c>
      <c r="E60" s="233">
        <v>164.15510000000006</v>
      </c>
      <c r="F60" s="233">
        <v>0</v>
      </c>
      <c r="G60" s="233">
        <v>164.15510000000006</v>
      </c>
      <c r="H60" s="412">
        <v>164.15510000000006</v>
      </c>
      <c r="I60" s="233" t="s">
        <v>63</v>
      </c>
      <c r="J60" s="233" t="s">
        <v>63</v>
      </c>
      <c r="K60" s="233">
        <v>0</v>
      </c>
      <c r="L60" s="15"/>
      <c r="M60" s="13"/>
      <c r="N60" s="261"/>
      <c r="O60" s="257"/>
      <c r="P60" s="23"/>
      <c r="Q60" s="23"/>
      <c r="R60" s="23"/>
      <c r="S60" s="23"/>
      <c r="T60" s="13"/>
      <c r="U60" s="13"/>
      <c r="V60" s="13"/>
      <c r="W60" s="13"/>
      <c r="X60" s="13"/>
    </row>
    <row r="61" spans="1:24" ht="6.75" customHeight="1" x14ac:dyDescent="0.2">
      <c r="A61" s="13"/>
      <c r="B61" s="166"/>
      <c r="C61" s="13"/>
      <c r="D61" s="13"/>
      <c r="E61" s="233"/>
      <c r="F61" s="233"/>
      <c r="G61" s="233"/>
      <c r="H61" s="233"/>
      <c r="I61" s="233"/>
      <c r="J61" s="233"/>
      <c r="K61" s="233"/>
      <c r="L61" s="15"/>
      <c r="M61" s="13"/>
      <c r="N61" s="257"/>
      <c r="O61" s="257"/>
      <c r="P61" s="23"/>
      <c r="Q61" s="23"/>
      <c r="R61" s="23"/>
      <c r="S61" s="23"/>
      <c r="T61" s="13"/>
      <c r="U61" s="13"/>
      <c r="V61" s="13"/>
      <c r="W61" s="13"/>
      <c r="X61" s="13"/>
    </row>
    <row r="62" spans="1:24" ht="15" customHeight="1" x14ac:dyDescent="0.25">
      <c r="A62" s="8"/>
      <c r="B62" s="267"/>
      <c r="C62" s="268"/>
      <c r="D62" s="268" t="s">
        <v>96</v>
      </c>
      <c r="E62" s="410">
        <v>582816.85912593652</v>
      </c>
      <c r="F62" s="410">
        <v>0</v>
      </c>
      <c r="G62" s="410">
        <v>582816.85912593652</v>
      </c>
      <c r="H62" s="410">
        <v>49841.048581110437</v>
      </c>
      <c r="I62" s="410">
        <v>898.75374999999974</v>
      </c>
      <c r="J62" s="410">
        <v>532077.05679482606</v>
      </c>
      <c r="K62" s="410">
        <v>0</v>
      </c>
      <c r="L62" s="269"/>
      <c r="M62" s="8"/>
      <c r="N62" s="258"/>
      <c r="O62" s="261"/>
      <c r="P62" s="50"/>
      <c r="Q62" s="50"/>
      <c r="R62" s="50"/>
      <c r="S62" s="50"/>
      <c r="T62" s="8"/>
      <c r="U62" s="8"/>
      <c r="V62" s="8"/>
      <c r="W62" s="8"/>
      <c r="X62" s="8"/>
    </row>
    <row r="63" spans="1:24" ht="6.75" customHeight="1" x14ac:dyDescent="0.2">
      <c r="A63" s="13"/>
      <c r="B63" s="166"/>
      <c r="C63" s="13"/>
      <c r="D63" s="13"/>
      <c r="E63" s="233"/>
      <c r="F63" s="233"/>
      <c r="G63" s="233"/>
      <c r="H63" s="233"/>
      <c r="I63" s="233"/>
      <c r="J63" s="233"/>
      <c r="K63" s="233"/>
      <c r="L63" s="15"/>
      <c r="M63" s="13"/>
      <c r="N63" s="257"/>
      <c r="O63" s="257"/>
      <c r="P63" s="23"/>
      <c r="Q63" s="23"/>
      <c r="R63" s="23"/>
      <c r="S63" s="23"/>
      <c r="T63" s="13"/>
      <c r="U63" s="13"/>
      <c r="V63" s="13"/>
      <c r="W63" s="13"/>
      <c r="X63" s="13"/>
    </row>
    <row r="64" spans="1:24" ht="15" customHeight="1" x14ac:dyDescent="0.2">
      <c r="A64" s="13"/>
      <c r="B64" s="166"/>
      <c r="C64" s="13"/>
      <c r="D64" s="13" t="s">
        <v>97</v>
      </c>
      <c r="E64" s="233">
        <v>2711.8825000000006</v>
      </c>
      <c r="F64" s="233">
        <v>0</v>
      </c>
      <c r="G64" s="233">
        <v>2711.8825000000006</v>
      </c>
      <c r="H64" s="412">
        <v>2711.3600000000006</v>
      </c>
      <c r="I64" s="233" t="s">
        <v>63</v>
      </c>
      <c r="J64" s="413">
        <v>0.52249999999999996</v>
      </c>
      <c r="K64" s="233">
        <v>0</v>
      </c>
      <c r="L64" s="15"/>
      <c r="M64" s="13"/>
      <c r="N64" s="258"/>
      <c r="O64" s="261"/>
      <c r="P64" s="23"/>
      <c r="Q64" s="23"/>
      <c r="R64" s="23"/>
      <c r="S64" s="23"/>
      <c r="T64" s="13"/>
      <c r="U64" s="13"/>
      <c r="V64" s="13"/>
      <c r="W64" s="13"/>
      <c r="X64" s="13"/>
    </row>
    <row r="65" spans="1:24" ht="15" customHeight="1" x14ac:dyDescent="0.2">
      <c r="A65" s="13"/>
      <c r="B65" s="166"/>
      <c r="C65" s="13"/>
      <c r="D65" s="13" t="s">
        <v>98</v>
      </c>
      <c r="E65" s="233">
        <v>1322.5184615675994</v>
      </c>
      <c r="F65" s="233">
        <v>0</v>
      </c>
      <c r="G65" s="233">
        <v>1322.5184615675994</v>
      </c>
      <c r="H65" s="412">
        <v>1322.5184615675994</v>
      </c>
      <c r="I65" s="233" t="s">
        <v>63</v>
      </c>
      <c r="J65" s="233" t="s">
        <v>63</v>
      </c>
      <c r="K65" s="233">
        <v>0</v>
      </c>
      <c r="L65" s="15"/>
      <c r="M65" s="13"/>
      <c r="N65" s="258"/>
      <c r="O65" s="261"/>
      <c r="P65" s="23"/>
      <c r="Q65" s="23"/>
      <c r="R65" s="23"/>
      <c r="S65" s="23"/>
      <c r="T65" s="13"/>
      <c r="U65" s="13"/>
      <c r="V65" s="13"/>
      <c r="W65" s="13"/>
      <c r="X65" s="13"/>
    </row>
    <row r="66" spans="1:24" ht="15" customHeight="1" x14ac:dyDescent="0.2">
      <c r="A66" s="13"/>
      <c r="B66" s="166"/>
      <c r="C66" s="13"/>
      <c r="D66" s="13" t="s">
        <v>99</v>
      </c>
      <c r="E66" s="233">
        <v>54944.316850551004</v>
      </c>
      <c r="F66" s="233">
        <v>0</v>
      </c>
      <c r="G66" s="233">
        <v>54944.316850551004</v>
      </c>
      <c r="H66" s="412">
        <v>874.48766240000009</v>
      </c>
      <c r="I66" s="233" t="s">
        <v>63</v>
      </c>
      <c r="J66" s="413">
        <v>54069.829188151001</v>
      </c>
      <c r="K66" s="233">
        <v>0</v>
      </c>
      <c r="L66" s="15"/>
      <c r="M66" s="13"/>
      <c r="N66" s="258"/>
      <c r="O66" s="261"/>
      <c r="P66" s="23"/>
      <c r="Q66" s="23"/>
      <c r="R66" s="23"/>
      <c r="S66" s="23"/>
      <c r="T66" s="13"/>
      <c r="U66" s="13"/>
      <c r="V66" s="13"/>
      <c r="W66" s="13"/>
      <c r="X66" s="13"/>
    </row>
    <row r="67" spans="1:24" ht="15" customHeight="1" x14ac:dyDescent="0.2">
      <c r="A67" s="13"/>
      <c r="B67" s="166"/>
      <c r="C67" s="13"/>
      <c r="D67" s="13" t="s">
        <v>100</v>
      </c>
      <c r="E67" s="233">
        <v>569.15174999999999</v>
      </c>
      <c r="F67" s="233">
        <v>0</v>
      </c>
      <c r="G67" s="233">
        <v>569.15174999999999</v>
      </c>
      <c r="H67" s="412">
        <v>94.935999999999993</v>
      </c>
      <c r="I67" s="233">
        <v>158.42949999999999</v>
      </c>
      <c r="J67" s="413">
        <v>315.78625</v>
      </c>
      <c r="K67" s="233">
        <v>0</v>
      </c>
      <c r="L67" s="15"/>
      <c r="M67" s="13"/>
      <c r="N67" s="258"/>
      <c r="O67" s="261"/>
      <c r="P67" s="23"/>
      <c r="Q67" s="23"/>
      <c r="R67" s="23"/>
      <c r="S67" s="23"/>
      <c r="T67" s="13"/>
      <c r="U67" s="13"/>
      <c r="V67" s="13"/>
      <c r="W67" s="13"/>
      <c r="X67" s="13"/>
    </row>
    <row r="68" spans="1:24" ht="15" customHeight="1" x14ac:dyDescent="0.2">
      <c r="A68" s="13"/>
      <c r="B68" s="166"/>
      <c r="C68" s="13"/>
      <c r="D68" s="13" t="s">
        <v>101</v>
      </c>
      <c r="E68" s="233">
        <v>594.09</v>
      </c>
      <c r="F68" s="233">
        <v>0</v>
      </c>
      <c r="G68" s="233">
        <v>594.09</v>
      </c>
      <c r="H68" s="412">
        <v>564.36700000000008</v>
      </c>
      <c r="I68" s="233">
        <v>29.722999999999999</v>
      </c>
      <c r="J68" s="233" t="s">
        <v>63</v>
      </c>
      <c r="K68" s="233">
        <v>0</v>
      </c>
      <c r="L68" s="15"/>
      <c r="M68" s="13"/>
      <c r="N68" s="258"/>
      <c r="O68" s="261"/>
      <c r="P68" s="23"/>
      <c r="Q68" s="23"/>
      <c r="R68" s="23"/>
      <c r="S68" s="23"/>
      <c r="T68" s="13"/>
      <c r="U68" s="13"/>
      <c r="V68" s="13"/>
      <c r="W68" s="13"/>
      <c r="X68" s="13"/>
    </row>
    <row r="69" spans="1:24" ht="14.25" customHeight="1" x14ac:dyDescent="0.2">
      <c r="A69" s="13"/>
      <c r="B69" s="166"/>
      <c r="C69" s="13"/>
      <c r="D69" s="13" t="s">
        <v>102</v>
      </c>
      <c r="E69" s="233">
        <v>206.792</v>
      </c>
      <c r="F69" s="233">
        <v>0</v>
      </c>
      <c r="G69" s="233">
        <v>206.792</v>
      </c>
      <c r="H69" s="412">
        <v>202.22800000000001</v>
      </c>
      <c r="I69" s="233" t="s">
        <v>63</v>
      </c>
      <c r="J69" s="413">
        <v>4.5640000000000001</v>
      </c>
      <c r="K69" s="233">
        <v>0</v>
      </c>
      <c r="L69" s="15"/>
      <c r="M69" s="13"/>
      <c r="N69" s="258"/>
      <c r="O69" s="261"/>
      <c r="P69" s="23"/>
      <c r="Q69" s="23"/>
      <c r="R69" s="23"/>
      <c r="S69" s="23"/>
      <c r="T69" s="13"/>
      <c r="U69" s="13"/>
      <c r="V69" s="13"/>
      <c r="W69" s="13"/>
      <c r="X69" s="13"/>
    </row>
    <row r="70" spans="1:24" ht="15" customHeight="1" x14ac:dyDescent="0.2">
      <c r="A70" s="13"/>
      <c r="B70" s="166"/>
      <c r="C70" s="13"/>
      <c r="D70" s="13" t="s">
        <v>103</v>
      </c>
      <c r="E70" s="233">
        <v>517709.84266667499</v>
      </c>
      <c r="F70" s="233">
        <v>0</v>
      </c>
      <c r="G70" s="233">
        <v>517709.84266667499</v>
      </c>
      <c r="H70" s="412">
        <v>39633.377699999983</v>
      </c>
      <c r="I70" s="233">
        <v>709.67124999999976</v>
      </c>
      <c r="J70" s="413">
        <v>477366.79371667502</v>
      </c>
      <c r="K70" s="233">
        <v>0</v>
      </c>
      <c r="L70" s="67"/>
      <c r="M70" s="26"/>
      <c r="N70" s="258"/>
      <c r="O70" s="261"/>
      <c r="P70" s="23"/>
      <c r="Q70" s="23"/>
      <c r="R70" s="23"/>
      <c r="S70" s="23"/>
      <c r="T70" s="13"/>
      <c r="U70" s="13"/>
      <c r="V70" s="13"/>
      <c r="W70" s="13"/>
      <c r="X70" s="13"/>
    </row>
    <row r="71" spans="1:24" ht="15" customHeight="1" x14ac:dyDescent="0.2">
      <c r="A71" s="13"/>
      <c r="B71" s="166"/>
      <c r="C71" s="13"/>
      <c r="D71" s="13" t="s">
        <v>104</v>
      </c>
      <c r="E71" s="233">
        <v>4758.2648971428498</v>
      </c>
      <c r="F71" s="233">
        <v>0</v>
      </c>
      <c r="G71" s="233">
        <v>4758.2648971428498</v>
      </c>
      <c r="H71" s="412">
        <v>4437.7737571428497</v>
      </c>
      <c r="I71" s="233">
        <v>0.93</v>
      </c>
      <c r="J71" s="419">
        <v>319.56114000000002</v>
      </c>
      <c r="K71" s="233">
        <v>0</v>
      </c>
      <c r="L71" s="15"/>
      <c r="M71" s="13"/>
      <c r="N71" s="258"/>
      <c r="O71" s="261"/>
      <c r="P71" s="23"/>
      <c r="Q71" s="23"/>
      <c r="R71" s="23"/>
      <c r="S71" s="23"/>
      <c r="T71" s="13"/>
      <c r="U71" s="13"/>
      <c r="V71" s="13"/>
      <c r="W71" s="13"/>
      <c r="X71" s="13"/>
    </row>
    <row r="72" spans="1:24" ht="5.25" customHeight="1" x14ac:dyDescent="0.2">
      <c r="A72" s="13"/>
      <c r="B72" s="166"/>
      <c r="C72" s="13"/>
      <c r="D72" s="13"/>
      <c r="E72" s="233"/>
      <c r="F72" s="233"/>
      <c r="G72" s="233"/>
      <c r="H72" s="233"/>
      <c r="I72" s="233"/>
      <c r="J72" s="233"/>
      <c r="K72" s="233"/>
      <c r="L72" s="15"/>
      <c r="M72" s="13"/>
      <c r="N72" s="257"/>
      <c r="O72" s="257"/>
      <c r="P72" s="23"/>
      <c r="Q72" s="23"/>
      <c r="R72" s="23"/>
      <c r="S72" s="23"/>
      <c r="T72" s="13"/>
      <c r="U72" s="13"/>
      <c r="V72" s="13"/>
      <c r="W72" s="13"/>
      <c r="X72" s="13"/>
    </row>
    <row r="73" spans="1:24" ht="5.25" customHeight="1" x14ac:dyDescent="0.2">
      <c r="A73" s="13"/>
      <c r="B73" s="166"/>
      <c r="C73" s="13"/>
      <c r="D73" s="13"/>
      <c r="E73" s="233"/>
      <c r="F73" s="233" t="s">
        <v>63</v>
      </c>
      <c r="G73" s="233"/>
      <c r="H73" s="233"/>
      <c r="I73" s="233"/>
      <c r="J73" s="233"/>
      <c r="K73" s="233"/>
      <c r="L73" s="15"/>
      <c r="M73" s="13"/>
      <c r="N73" s="257"/>
      <c r="O73" s="257"/>
      <c r="P73" s="23"/>
      <c r="Q73" s="23"/>
      <c r="R73" s="23"/>
      <c r="S73" s="23"/>
      <c r="T73" s="13"/>
      <c r="U73" s="13"/>
      <c r="V73" s="13"/>
      <c r="W73" s="13"/>
      <c r="X73" s="13"/>
    </row>
    <row r="74" spans="1:24" ht="15" customHeight="1" x14ac:dyDescent="0.25">
      <c r="A74" s="5"/>
      <c r="B74" s="65"/>
      <c r="C74" s="167" t="s">
        <v>105</v>
      </c>
      <c r="D74" s="167" t="s">
        <v>106</v>
      </c>
      <c r="E74" s="418">
        <v>52474.610797010697</v>
      </c>
      <c r="F74" s="418">
        <v>0</v>
      </c>
      <c r="G74" s="418">
        <v>52474.610797010704</v>
      </c>
      <c r="H74" s="418">
        <v>3456.6220000000003</v>
      </c>
      <c r="I74" s="418">
        <v>0</v>
      </c>
      <c r="J74" s="418">
        <v>411.65300000000002</v>
      </c>
      <c r="K74" s="418">
        <v>48606.335797010703</v>
      </c>
      <c r="L74" s="168"/>
      <c r="M74" s="5"/>
      <c r="N74" s="260"/>
      <c r="O74" s="261"/>
      <c r="P74" s="59"/>
      <c r="Q74" s="59"/>
      <c r="R74" s="59"/>
      <c r="S74" s="59"/>
      <c r="T74" s="5"/>
      <c r="U74" s="5"/>
      <c r="V74" s="5"/>
      <c r="W74" s="5"/>
      <c r="X74" s="5"/>
    </row>
    <row r="75" spans="1:24" ht="6.75" customHeight="1" x14ac:dyDescent="0.2">
      <c r="A75" s="13"/>
      <c r="B75" s="166"/>
      <c r="C75" s="13"/>
      <c r="D75" s="13"/>
      <c r="E75" s="233"/>
      <c r="F75" s="233"/>
      <c r="G75" s="233"/>
      <c r="H75" s="233"/>
      <c r="I75" s="233"/>
      <c r="J75" s="233"/>
      <c r="K75" s="233"/>
      <c r="L75" s="15"/>
      <c r="M75" s="13"/>
      <c r="N75" s="257"/>
      <c r="O75" s="257"/>
      <c r="P75" s="23"/>
      <c r="Q75" s="23"/>
      <c r="R75" s="23"/>
      <c r="S75" s="23"/>
      <c r="T75" s="13"/>
      <c r="U75" s="13"/>
      <c r="V75" s="13"/>
      <c r="W75" s="13"/>
      <c r="X75" s="13"/>
    </row>
    <row r="76" spans="1:24" ht="15" customHeight="1" x14ac:dyDescent="0.25">
      <c r="A76" s="8"/>
      <c r="B76" s="163"/>
      <c r="C76" s="8"/>
      <c r="D76" s="8" t="s">
        <v>107</v>
      </c>
      <c r="E76" s="233">
        <v>1977.2610000000002</v>
      </c>
      <c r="F76" s="233">
        <v>0</v>
      </c>
      <c r="G76" s="233">
        <v>1977.2610000000002</v>
      </c>
      <c r="H76" s="412">
        <v>1565.6080000000002</v>
      </c>
      <c r="I76" s="233">
        <v>0</v>
      </c>
      <c r="J76" s="413">
        <v>411.65300000000002</v>
      </c>
      <c r="K76" s="233">
        <v>0</v>
      </c>
      <c r="L76" s="60"/>
      <c r="M76" s="8"/>
      <c r="N76" s="258"/>
      <c r="O76" s="261"/>
      <c r="P76" s="50"/>
      <c r="Q76" s="50"/>
      <c r="R76" s="50"/>
      <c r="S76" s="50"/>
      <c r="T76" s="8"/>
      <c r="U76" s="8"/>
      <c r="V76" s="8"/>
      <c r="W76" s="8"/>
      <c r="X76" s="8"/>
    </row>
    <row r="77" spans="1:24" ht="15" hidden="1" customHeight="1" x14ac:dyDescent="0.25">
      <c r="A77" s="8"/>
      <c r="B77" s="163"/>
      <c r="C77" s="8"/>
      <c r="D77" s="8"/>
      <c r="E77" s="233">
        <v>0</v>
      </c>
      <c r="F77" s="409">
        <v>0</v>
      </c>
      <c r="G77" s="233"/>
      <c r="H77" s="412"/>
      <c r="I77" s="233">
        <v>0</v>
      </c>
      <c r="J77" s="409"/>
      <c r="K77" s="233">
        <v>0</v>
      </c>
      <c r="L77" s="60"/>
      <c r="M77" s="8"/>
      <c r="N77" s="258"/>
      <c r="O77" s="261"/>
      <c r="P77" s="50"/>
      <c r="Q77" s="50"/>
      <c r="R77" s="50"/>
      <c r="S77" s="50"/>
      <c r="T77" s="8"/>
      <c r="U77" s="8"/>
      <c r="V77" s="8"/>
      <c r="W77" s="8"/>
      <c r="X77" s="8"/>
    </row>
    <row r="78" spans="1:24" ht="9" customHeight="1" x14ac:dyDescent="0.25">
      <c r="A78" s="8"/>
      <c r="B78" s="163"/>
      <c r="C78" s="8"/>
      <c r="D78" s="8"/>
      <c r="E78" s="233"/>
      <c r="F78" s="409">
        <v>0</v>
      </c>
      <c r="G78" s="233"/>
      <c r="H78" s="412"/>
      <c r="I78" s="233">
        <v>0</v>
      </c>
      <c r="J78" s="409"/>
      <c r="K78" s="233">
        <v>0</v>
      </c>
      <c r="L78" s="60"/>
      <c r="M78" s="8"/>
      <c r="N78" s="258"/>
      <c r="O78" s="261"/>
      <c r="P78" s="50"/>
      <c r="Q78" s="50"/>
      <c r="R78" s="50"/>
      <c r="S78" s="50"/>
      <c r="T78" s="8"/>
      <c r="U78" s="8"/>
      <c r="V78" s="8"/>
      <c r="W78" s="8"/>
      <c r="X78" s="8"/>
    </row>
    <row r="79" spans="1:24" ht="15" customHeight="1" x14ac:dyDescent="0.25">
      <c r="A79" s="8"/>
      <c r="B79" s="163"/>
      <c r="C79" s="8"/>
      <c r="D79" s="8" t="s">
        <v>108</v>
      </c>
      <c r="E79" s="233">
        <v>10.911999999999997</v>
      </c>
      <c r="F79" s="233">
        <v>0</v>
      </c>
      <c r="G79" s="233">
        <v>10.911999999999997</v>
      </c>
      <c r="H79" s="412">
        <v>10.911999999999997</v>
      </c>
      <c r="I79" s="233">
        <v>0</v>
      </c>
      <c r="J79" s="233">
        <v>0</v>
      </c>
      <c r="K79" s="233">
        <v>0</v>
      </c>
      <c r="L79" s="60"/>
      <c r="M79" s="8"/>
      <c r="N79" s="257"/>
      <c r="O79" s="257"/>
      <c r="P79" s="50"/>
      <c r="Q79" s="50"/>
      <c r="R79" s="50"/>
      <c r="S79" s="50"/>
      <c r="T79" s="8"/>
      <c r="U79" s="8"/>
      <c r="V79" s="8"/>
      <c r="W79" s="8"/>
      <c r="X79" s="8"/>
    </row>
    <row r="80" spans="1:24" ht="9" customHeight="1" x14ac:dyDescent="0.25">
      <c r="A80" s="8"/>
      <c r="B80" s="163"/>
      <c r="C80" s="8"/>
      <c r="D80" s="8"/>
      <c r="E80" s="409"/>
      <c r="F80" s="409">
        <v>0</v>
      </c>
      <c r="G80" s="233"/>
      <c r="H80" s="412"/>
      <c r="I80" s="233">
        <v>0</v>
      </c>
      <c r="J80" s="409">
        <v>0</v>
      </c>
      <c r="K80" s="409">
        <v>0</v>
      </c>
      <c r="L80" s="60"/>
      <c r="M80" s="8"/>
      <c r="N80" s="257"/>
      <c r="O80" s="257"/>
      <c r="P80" s="50"/>
      <c r="Q80" s="50"/>
      <c r="R80" s="50"/>
      <c r="S80" s="50"/>
      <c r="T80" s="8"/>
      <c r="U80" s="8"/>
      <c r="V80" s="8"/>
      <c r="W80" s="8"/>
      <c r="X80" s="8"/>
    </row>
    <row r="81" spans="1:24" ht="15" customHeight="1" x14ac:dyDescent="0.25">
      <c r="A81" s="8"/>
      <c r="B81" s="163"/>
      <c r="C81" s="8"/>
      <c r="D81" s="8" t="s">
        <v>109</v>
      </c>
      <c r="E81" s="233">
        <v>0</v>
      </c>
      <c r="F81" s="233">
        <v>0</v>
      </c>
      <c r="G81" s="233">
        <v>0</v>
      </c>
      <c r="H81" s="412" t="s">
        <v>63</v>
      </c>
      <c r="I81" s="233">
        <v>0</v>
      </c>
      <c r="J81" s="233">
        <v>0</v>
      </c>
      <c r="K81" s="233">
        <v>0</v>
      </c>
      <c r="L81" s="60"/>
      <c r="M81" s="8"/>
      <c r="N81" s="257"/>
      <c r="O81" s="257"/>
      <c r="P81" s="50"/>
      <c r="Q81" s="50"/>
      <c r="R81" s="50"/>
      <c r="S81" s="50"/>
      <c r="T81" s="8"/>
      <c r="U81" s="8"/>
      <c r="V81" s="8"/>
      <c r="W81" s="8"/>
      <c r="X81" s="8"/>
    </row>
    <row r="82" spans="1:24" ht="9" customHeight="1" x14ac:dyDescent="0.25">
      <c r="A82" s="8"/>
      <c r="B82" s="163"/>
      <c r="C82" s="8"/>
      <c r="D82" s="8"/>
      <c r="E82" s="409"/>
      <c r="F82" s="409">
        <v>0</v>
      </c>
      <c r="G82" s="233"/>
      <c r="H82" s="412"/>
      <c r="I82" s="233">
        <v>0</v>
      </c>
      <c r="J82" s="409">
        <v>0</v>
      </c>
      <c r="K82" s="409"/>
      <c r="L82" s="60"/>
      <c r="M82" s="8"/>
      <c r="N82" s="257"/>
      <c r="O82" s="257"/>
      <c r="P82" s="50"/>
      <c r="Q82" s="50"/>
      <c r="R82" s="50"/>
      <c r="S82" s="50"/>
      <c r="T82" s="8"/>
      <c r="U82" s="8"/>
      <c r="V82" s="8"/>
      <c r="W82" s="8"/>
      <c r="X82" s="8"/>
    </row>
    <row r="83" spans="1:24" ht="15" customHeight="1" x14ac:dyDescent="0.25">
      <c r="A83" s="8"/>
      <c r="B83" s="163"/>
      <c r="C83" s="8"/>
      <c r="D83" s="8" t="s">
        <v>110</v>
      </c>
      <c r="E83" s="233">
        <v>50486.437797010702</v>
      </c>
      <c r="F83" s="233">
        <v>0</v>
      </c>
      <c r="G83" s="233">
        <v>50486.437797010702</v>
      </c>
      <c r="H83" s="412">
        <v>1880.1020000000003</v>
      </c>
      <c r="I83" s="233">
        <v>0</v>
      </c>
      <c r="J83" s="233">
        <v>0</v>
      </c>
      <c r="K83" s="233">
        <v>48606.335797010703</v>
      </c>
      <c r="L83" s="60"/>
      <c r="M83" s="8"/>
      <c r="N83" s="257"/>
      <c r="O83" s="257"/>
      <c r="P83" s="50"/>
      <c r="Q83" s="50"/>
      <c r="R83" s="50"/>
      <c r="S83" s="50"/>
      <c r="T83" s="8"/>
      <c r="U83" s="8"/>
      <c r="V83" s="8"/>
      <c r="W83" s="8"/>
      <c r="X83" s="8"/>
    </row>
    <row r="84" spans="1:24" ht="6" customHeight="1" x14ac:dyDescent="0.2">
      <c r="A84" s="13"/>
      <c r="B84" s="169"/>
      <c r="C84" s="170"/>
      <c r="D84" s="170"/>
      <c r="E84" s="420"/>
      <c r="F84" s="420"/>
      <c r="G84" s="420"/>
      <c r="H84" s="420"/>
      <c r="I84" s="420"/>
      <c r="J84" s="420"/>
      <c r="K84" s="420"/>
      <c r="L84" s="171"/>
      <c r="M84" s="13"/>
      <c r="N84" s="257"/>
      <c r="O84" s="257"/>
      <c r="P84" s="23"/>
      <c r="Q84" s="23"/>
      <c r="R84" s="23"/>
      <c r="S84" s="23"/>
      <c r="T84" s="13"/>
      <c r="U84" s="13"/>
      <c r="V84" s="13"/>
      <c r="W84" s="13"/>
      <c r="X84" s="13"/>
    </row>
    <row r="85" spans="1:24" ht="3" customHeight="1" x14ac:dyDescent="0.2">
      <c r="A85" s="13"/>
      <c r="B85" s="13"/>
      <c r="C85" s="13"/>
      <c r="D85" s="13"/>
      <c r="E85" s="13"/>
      <c r="F85" s="49"/>
      <c r="G85" s="13"/>
      <c r="H85" s="13"/>
      <c r="I85" s="13"/>
      <c r="J85" s="13"/>
      <c r="K85" s="13"/>
      <c r="L85" s="13"/>
      <c r="M85" s="13"/>
      <c r="N85" s="257"/>
      <c r="O85" s="257"/>
      <c r="P85" s="23"/>
      <c r="Q85" s="23"/>
      <c r="R85" s="23"/>
      <c r="S85" s="23"/>
      <c r="T85" s="13"/>
      <c r="U85" s="13"/>
      <c r="V85" s="13"/>
      <c r="W85" s="13"/>
      <c r="X85" s="13"/>
    </row>
    <row r="86" spans="1:24" ht="3" customHeight="1" x14ac:dyDescent="0.2">
      <c r="A86" s="13"/>
      <c r="B86" s="13"/>
      <c r="C86" s="13"/>
      <c r="D86" s="13"/>
      <c r="E86" s="13"/>
      <c r="F86" s="49"/>
      <c r="G86" s="13"/>
      <c r="H86" s="13"/>
      <c r="I86" s="13"/>
      <c r="J86" s="13"/>
      <c r="K86" s="13"/>
      <c r="L86" s="13"/>
      <c r="M86" s="13"/>
      <c r="N86" s="257"/>
      <c r="O86" s="257"/>
      <c r="P86" s="23"/>
      <c r="Q86" s="23"/>
      <c r="R86" s="23"/>
      <c r="S86" s="23"/>
      <c r="T86" s="13"/>
      <c r="U86" s="13"/>
      <c r="V86" s="13"/>
      <c r="W86" s="13"/>
      <c r="X86" s="13"/>
    </row>
    <row r="87" spans="1:24" ht="14.25" customHeight="1" x14ac:dyDescent="0.2">
      <c r="A87" s="13"/>
      <c r="B87" s="13"/>
      <c r="C87" s="13" t="s">
        <v>111</v>
      </c>
      <c r="D87" s="13"/>
      <c r="E87" s="13"/>
      <c r="F87" s="49"/>
      <c r="G87" s="13"/>
      <c r="H87" s="13"/>
      <c r="I87" s="13"/>
      <c r="J87" s="13"/>
      <c r="K87" s="13"/>
      <c r="L87" s="13"/>
      <c r="M87" s="13"/>
      <c r="N87" s="257"/>
      <c r="O87" s="257"/>
      <c r="P87" s="23"/>
      <c r="Q87" s="23"/>
      <c r="R87" s="23"/>
      <c r="S87" s="23"/>
      <c r="T87" s="13"/>
      <c r="U87" s="13"/>
      <c r="V87" s="13"/>
      <c r="W87" s="13"/>
      <c r="X87" s="13"/>
    </row>
    <row r="88" spans="1:24" ht="14.25" customHeight="1" x14ac:dyDescent="0.2">
      <c r="A88" s="13"/>
      <c r="B88" s="13"/>
      <c r="D88" s="13" t="s">
        <v>112</v>
      </c>
      <c r="E88" s="13"/>
      <c r="F88" s="49"/>
      <c r="G88" s="13"/>
      <c r="H88" s="13"/>
      <c r="I88" s="13"/>
      <c r="J88" s="68"/>
      <c r="K88" s="13"/>
      <c r="L88" s="13"/>
      <c r="M88" s="13"/>
      <c r="N88" s="257"/>
      <c r="O88" s="257"/>
      <c r="P88" s="23"/>
      <c r="Q88" s="23"/>
      <c r="R88" s="23"/>
      <c r="S88" s="23"/>
      <c r="T88" s="13"/>
      <c r="U88" s="13"/>
      <c r="V88" s="13"/>
      <c r="W88" s="13"/>
      <c r="X88" s="13"/>
    </row>
    <row r="89" spans="1:24" ht="20.25" customHeight="1" x14ac:dyDescent="0.2">
      <c r="A89" s="13"/>
      <c r="B89" s="13"/>
      <c r="C89" s="18" t="s">
        <v>113</v>
      </c>
      <c r="D89" s="13"/>
      <c r="E89" s="13"/>
      <c r="F89" s="49"/>
      <c r="G89" s="13"/>
      <c r="H89" s="13"/>
      <c r="I89" s="13"/>
      <c r="J89" s="13"/>
      <c r="K89" s="13"/>
      <c r="L89" s="13"/>
      <c r="M89" s="13"/>
      <c r="N89" s="257"/>
      <c r="O89" s="257"/>
      <c r="P89" s="23"/>
      <c r="Q89" s="23"/>
      <c r="R89" s="23"/>
      <c r="S89" s="23"/>
      <c r="T89" s="13"/>
      <c r="U89" s="13"/>
      <c r="V89" s="13"/>
      <c r="W89" s="13"/>
      <c r="X89" s="13"/>
    </row>
    <row r="90" spans="1:24" ht="12.75" customHeight="1" x14ac:dyDescent="0.2">
      <c r="A90" s="13"/>
      <c r="B90" s="13"/>
      <c r="C90" s="18" t="s">
        <v>34</v>
      </c>
      <c r="D90" s="13"/>
      <c r="E90" s="13"/>
      <c r="F90" s="49"/>
      <c r="G90" s="13"/>
      <c r="H90" s="13"/>
      <c r="I90" s="13"/>
      <c r="J90" s="13"/>
      <c r="K90" s="13"/>
      <c r="L90" s="13"/>
      <c r="M90" s="13"/>
      <c r="N90" s="257"/>
      <c r="O90" s="257"/>
      <c r="P90" s="23"/>
      <c r="Q90" s="23"/>
      <c r="R90" s="23"/>
      <c r="S90" s="23"/>
      <c r="T90" s="13"/>
      <c r="U90" s="13"/>
      <c r="V90" s="13"/>
      <c r="W90" s="13"/>
      <c r="X90" s="13"/>
    </row>
    <row r="91" spans="1:24" ht="20.25" customHeight="1" x14ac:dyDescent="0.2">
      <c r="A91" s="13"/>
      <c r="B91" s="13"/>
      <c r="C91" s="13"/>
      <c r="D91" s="13"/>
      <c r="E91" s="13"/>
      <c r="F91" s="49"/>
      <c r="G91" s="13"/>
      <c r="H91" s="13"/>
      <c r="I91" s="13"/>
      <c r="J91" s="13"/>
      <c r="K91" s="13"/>
      <c r="L91" s="13"/>
      <c r="M91" s="13"/>
      <c r="N91" s="257"/>
      <c r="O91" s="257"/>
      <c r="P91" s="23"/>
      <c r="Q91" s="23"/>
      <c r="R91" s="23"/>
      <c r="S91" s="23"/>
      <c r="T91" s="13"/>
      <c r="U91" s="13"/>
      <c r="V91" s="13"/>
      <c r="W91" s="13"/>
      <c r="X91" s="13"/>
    </row>
    <row r="92" spans="1:24" ht="20.25" customHeight="1" x14ac:dyDescent="0.2">
      <c r="A92" s="13"/>
      <c r="B92" s="13"/>
      <c r="C92" s="13"/>
      <c r="D92" s="13"/>
      <c r="E92" s="13"/>
      <c r="F92" s="49"/>
      <c r="G92" s="13"/>
      <c r="H92" s="13"/>
      <c r="I92" s="13"/>
      <c r="J92" s="13"/>
      <c r="K92" s="13"/>
      <c r="L92" s="13"/>
      <c r="M92" s="13"/>
      <c r="N92" s="257"/>
      <c r="O92" s="257"/>
      <c r="P92" s="23"/>
      <c r="Q92" s="23"/>
      <c r="R92" s="23"/>
      <c r="S92" s="23"/>
      <c r="T92" s="13"/>
      <c r="U92" s="13"/>
      <c r="V92" s="13"/>
      <c r="W92" s="13"/>
      <c r="X92" s="13"/>
    </row>
    <row r="93" spans="1:24" ht="14.25" customHeight="1" x14ac:dyDescent="0.2">
      <c r="A93" s="23"/>
      <c r="B93" s="23"/>
      <c r="C93" s="23"/>
      <c r="D93" s="57"/>
      <c r="E93" s="57"/>
      <c r="F93" s="57"/>
      <c r="G93" s="23"/>
      <c r="H93" s="23"/>
      <c r="I93" s="23"/>
      <c r="J93" s="23"/>
      <c r="K93" s="13"/>
      <c r="L93" s="23"/>
      <c r="M93" s="23"/>
      <c r="N93" s="257"/>
      <c r="O93" s="257"/>
      <c r="P93" s="23"/>
      <c r="Q93" s="23"/>
      <c r="R93" s="23"/>
      <c r="S93" s="23"/>
      <c r="T93" s="23"/>
      <c r="U93" s="23"/>
      <c r="V93" s="23"/>
      <c r="W93" s="23"/>
      <c r="X93" s="23"/>
    </row>
    <row r="94" spans="1:24" ht="14.25" customHeight="1" x14ac:dyDescent="0.2">
      <c r="A94" s="23"/>
      <c r="B94" s="23"/>
      <c r="C94" s="23"/>
      <c r="D94" s="225" t="s">
        <v>27</v>
      </c>
      <c r="E94" s="226">
        <f>+E15</f>
        <v>5269216.3523344919</v>
      </c>
      <c r="F94" s="225"/>
      <c r="G94" s="57"/>
      <c r="H94" s="23"/>
      <c r="I94" s="23"/>
      <c r="J94" s="23"/>
      <c r="K94" s="13"/>
      <c r="L94" s="23"/>
      <c r="M94" s="23"/>
      <c r="N94" s="257"/>
      <c r="O94" s="257"/>
      <c r="P94" s="23"/>
      <c r="Q94" s="23"/>
      <c r="R94" s="23"/>
      <c r="S94" s="23"/>
      <c r="T94" s="23"/>
      <c r="U94" s="23"/>
      <c r="V94" s="23"/>
      <c r="W94" s="23"/>
      <c r="X94" s="23"/>
    </row>
    <row r="95" spans="1:24" ht="14.25" customHeight="1" x14ac:dyDescent="0.2">
      <c r="A95" s="23"/>
      <c r="B95" s="23"/>
      <c r="C95" s="23"/>
      <c r="D95" s="225" t="s">
        <v>103</v>
      </c>
      <c r="E95" s="226">
        <f>+E70</f>
        <v>517709.84266667499</v>
      </c>
      <c r="F95" s="225"/>
      <c r="G95" s="23"/>
      <c r="H95" s="23"/>
      <c r="I95" s="23"/>
      <c r="J95" s="23"/>
      <c r="K95" s="13"/>
      <c r="L95" s="23"/>
      <c r="M95" s="23"/>
      <c r="N95" s="257"/>
      <c r="O95" s="257"/>
      <c r="P95" s="23"/>
      <c r="Q95" s="23"/>
      <c r="R95" s="23"/>
      <c r="S95" s="23"/>
      <c r="T95" s="23"/>
      <c r="U95" s="23"/>
      <c r="V95" s="23"/>
      <c r="W95" s="23"/>
      <c r="X95" s="23"/>
    </row>
    <row r="96" spans="1:24" ht="14.25" customHeight="1" x14ac:dyDescent="0.2">
      <c r="A96" s="23"/>
      <c r="B96" s="23"/>
      <c r="C96" s="23"/>
      <c r="D96" s="225" t="s">
        <v>59</v>
      </c>
      <c r="E96" s="226">
        <f>+E19</f>
        <v>98784.570301672997</v>
      </c>
      <c r="F96" s="225"/>
      <c r="G96" s="23"/>
      <c r="H96" s="23"/>
      <c r="I96" s="23"/>
      <c r="J96" s="23"/>
      <c r="K96" s="13"/>
      <c r="L96" s="23"/>
      <c r="M96" s="23"/>
      <c r="N96" s="257"/>
      <c r="O96" s="257"/>
      <c r="P96" s="23"/>
      <c r="Q96" s="23"/>
      <c r="R96" s="23"/>
      <c r="S96" s="23"/>
      <c r="T96" s="23"/>
      <c r="U96" s="23"/>
      <c r="V96" s="23"/>
      <c r="W96" s="23"/>
      <c r="X96" s="23"/>
    </row>
    <row r="97" spans="1:24" ht="14.25" customHeight="1" x14ac:dyDescent="0.2">
      <c r="A97" s="23"/>
      <c r="B97" s="23"/>
      <c r="C97" s="23"/>
      <c r="D97" s="225" t="s">
        <v>114</v>
      </c>
      <c r="E97" s="226">
        <f>+E9-SUM(E94:E96)</f>
        <v>677648.54636623897</v>
      </c>
      <c r="F97" s="225"/>
      <c r="G97" s="23"/>
      <c r="H97" s="23"/>
      <c r="I97" s="23"/>
      <c r="J97" s="23"/>
      <c r="K97" s="13"/>
      <c r="L97" s="23"/>
      <c r="M97" s="23"/>
      <c r="N97" s="257"/>
      <c r="O97" s="257"/>
      <c r="P97" s="23"/>
      <c r="Q97" s="23"/>
      <c r="R97" s="23"/>
      <c r="S97" s="23"/>
      <c r="T97" s="23"/>
      <c r="U97" s="23"/>
      <c r="V97" s="23"/>
      <c r="W97" s="23"/>
      <c r="X97" s="23"/>
    </row>
    <row r="98" spans="1:24" ht="14.25" customHeight="1" x14ac:dyDescent="0.2">
      <c r="A98" s="23"/>
      <c r="B98" s="23"/>
      <c r="C98" s="23"/>
      <c r="D98" s="69"/>
      <c r="E98" s="70">
        <f>SUM(E94:E97)</f>
        <v>6563359.3116690796</v>
      </c>
      <c r="F98" s="57"/>
      <c r="G98" s="23"/>
      <c r="H98" s="23"/>
      <c r="I98" s="23"/>
      <c r="J98" s="23"/>
      <c r="K98" s="13"/>
      <c r="L98" s="23"/>
      <c r="M98" s="23"/>
      <c r="N98" s="257"/>
      <c r="O98" s="257"/>
      <c r="P98" s="23"/>
      <c r="Q98" s="23"/>
      <c r="R98" s="23"/>
      <c r="S98" s="23"/>
      <c r="T98" s="23"/>
      <c r="U98" s="23"/>
      <c r="V98" s="23"/>
      <c r="W98" s="23"/>
      <c r="X98" s="23"/>
    </row>
    <row r="99" spans="1:24" ht="14.25" customHeight="1" x14ac:dyDescent="0.2">
      <c r="A99" s="23"/>
      <c r="B99" s="23"/>
      <c r="C99" s="23"/>
      <c r="D99" s="49"/>
      <c r="E99" s="49"/>
      <c r="F99" s="57"/>
      <c r="G99" s="23"/>
      <c r="H99" s="23"/>
      <c r="I99" s="23"/>
      <c r="J99" s="23"/>
      <c r="K99" s="13"/>
      <c r="L99" s="23"/>
      <c r="M99" s="23"/>
      <c r="N99" s="257"/>
      <c r="O99" s="257"/>
      <c r="P99" s="23"/>
      <c r="Q99" s="23"/>
      <c r="R99" s="23"/>
      <c r="S99" s="23"/>
      <c r="T99" s="23"/>
      <c r="U99" s="23"/>
      <c r="V99" s="23"/>
      <c r="W99" s="23"/>
      <c r="X99" s="23"/>
    </row>
    <row r="100" spans="1:24" ht="14.25" customHeight="1" x14ac:dyDescent="0.2">
      <c r="A100" s="23"/>
      <c r="B100" s="23"/>
      <c r="C100" s="23"/>
      <c r="D100" s="13" t="s">
        <v>18</v>
      </c>
      <c r="E100" s="13">
        <f>+G9</f>
        <v>1393169.9460320792</v>
      </c>
      <c r="F100" s="57"/>
      <c r="G100" s="23"/>
      <c r="H100" s="23"/>
      <c r="I100" s="23"/>
      <c r="J100" s="23"/>
      <c r="K100" s="13"/>
      <c r="L100" s="23"/>
      <c r="M100" s="23"/>
      <c r="N100" s="257"/>
      <c r="O100" s="257"/>
      <c r="P100" s="23"/>
      <c r="Q100" s="23"/>
      <c r="R100" s="23"/>
      <c r="S100" s="23"/>
      <c r="T100" s="23"/>
      <c r="U100" s="23"/>
      <c r="V100" s="23"/>
      <c r="W100" s="23"/>
      <c r="X100" s="23"/>
    </row>
    <row r="101" spans="1:24" ht="14.25" customHeight="1" x14ac:dyDescent="0.2">
      <c r="A101" s="23"/>
      <c r="B101" s="23"/>
      <c r="C101" s="23"/>
      <c r="D101" s="13" t="s">
        <v>26</v>
      </c>
      <c r="E101" s="13">
        <f>+F9</f>
        <v>5170189.3656370007</v>
      </c>
      <c r="F101" s="57"/>
      <c r="G101" s="23"/>
      <c r="H101" s="23"/>
      <c r="I101" s="23"/>
      <c r="J101" s="23"/>
      <c r="K101" s="13"/>
      <c r="L101" s="23"/>
      <c r="M101" s="23"/>
      <c r="N101" s="257"/>
      <c r="O101" s="257"/>
      <c r="P101" s="23"/>
      <c r="Q101" s="23"/>
      <c r="R101" s="23"/>
      <c r="S101" s="23"/>
      <c r="T101" s="23"/>
      <c r="U101" s="23"/>
      <c r="V101" s="23"/>
      <c r="W101" s="23"/>
      <c r="X101" s="23"/>
    </row>
    <row r="102" spans="1:24" ht="14.25" customHeight="1" x14ac:dyDescent="0.2">
      <c r="A102" s="23"/>
      <c r="B102" s="23"/>
      <c r="C102" s="23"/>
      <c r="D102" s="13"/>
      <c r="E102" s="13">
        <f>SUM(E100:E101)</f>
        <v>6563359.3116690796</v>
      </c>
      <c r="F102" s="57"/>
      <c r="G102" s="23"/>
      <c r="H102" s="23"/>
      <c r="I102" s="23"/>
      <c r="J102" s="23"/>
      <c r="K102" s="13"/>
      <c r="L102" s="23"/>
      <c r="M102" s="23"/>
      <c r="N102" s="257"/>
      <c r="O102" s="257"/>
      <c r="P102" s="23"/>
      <c r="Q102" s="23"/>
      <c r="R102" s="23"/>
      <c r="S102" s="23"/>
      <c r="T102" s="23"/>
      <c r="U102" s="23"/>
      <c r="V102" s="23"/>
      <c r="W102" s="23"/>
      <c r="X102" s="23"/>
    </row>
    <row r="103" spans="1:24" ht="14.25" customHeight="1" x14ac:dyDescent="0.2">
      <c r="A103" s="23"/>
      <c r="B103" s="23"/>
      <c r="C103" s="23"/>
      <c r="D103" s="49"/>
      <c r="E103" s="26"/>
      <c r="F103" s="57"/>
      <c r="G103" s="23"/>
      <c r="H103" s="23"/>
      <c r="I103" s="23"/>
      <c r="J103" s="23"/>
      <c r="K103" s="13"/>
      <c r="L103" s="23"/>
      <c r="M103" s="23"/>
      <c r="N103" s="257"/>
      <c r="O103" s="257"/>
      <c r="P103" s="23"/>
      <c r="Q103" s="23"/>
      <c r="R103" s="23"/>
      <c r="S103" s="23"/>
      <c r="T103" s="23"/>
      <c r="U103" s="23"/>
      <c r="V103" s="23"/>
      <c r="W103" s="23"/>
      <c r="X103" s="23"/>
    </row>
    <row r="104" spans="1:24" ht="14.25" customHeight="1" x14ac:dyDescent="0.2">
      <c r="A104" s="23"/>
      <c r="B104" s="23"/>
      <c r="C104" s="23"/>
      <c r="D104" s="13"/>
      <c r="E104" s="13"/>
      <c r="F104" s="57"/>
      <c r="G104" s="23"/>
      <c r="H104" s="23"/>
      <c r="I104" s="23"/>
      <c r="J104" s="23"/>
      <c r="K104" s="13"/>
      <c r="L104" s="23"/>
      <c r="M104" s="23"/>
      <c r="N104" s="257"/>
      <c r="O104" s="257"/>
      <c r="P104" s="23"/>
      <c r="Q104" s="23"/>
      <c r="R104" s="23"/>
      <c r="S104" s="23"/>
      <c r="T104" s="23"/>
      <c r="U104" s="23"/>
      <c r="V104" s="23"/>
      <c r="W104" s="23"/>
      <c r="X104" s="23"/>
    </row>
    <row r="105" spans="1:24" ht="14.25" customHeight="1" x14ac:dyDescent="0.2">
      <c r="A105" s="23"/>
      <c r="B105" s="23"/>
      <c r="C105" s="23"/>
      <c r="D105" s="13"/>
      <c r="E105" s="13"/>
      <c r="F105" s="57"/>
      <c r="G105" s="23"/>
      <c r="H105" s="23"/>
      <c r="I105" s="23"/>
      <c r="J105" s="23"/>
      <c r="K105" s="13"/>
      <c r="L105" s="23"/>
      <c r="M105" s="23"/>
      <c r="N105" s="257"/>
      <c r="O105" s="257"/>
      <c r="P105" s="23"/>
      <c r="Q105" s="23"/>
      <c r="R105" s="23"/>
      <c r="S105" s="23"/>
      <c r="T105" s="23"/>
      <c r="U105" s="23"/>
      <c r="V105" s="23"/>
      <c r="W105" s="23"/>
      <c r="X105" s="23"/>
    </row>
    <row r="106" spans="1:24" ht="14.25" customHeight="1" x14ac:dyDescent="0.2">
      <c r="A106" s="23"/>
      <c r="B106" s="23"/>
      <c r="C106" s="23"/>
      <c r="D106" s="13"/>
      <c r="E106" s="13"/>
      <c r="F106" s="57"/>
      <c r="G106" s="23"/>
      <c r="H106" s="23"/>
      <c r="I106" s="23"/>
      <c r="J106" s="23"/>
      <c r="K106" s="13"/>
      <c r="L106" s="23"/>
      <c r="M106" s="23"/>
      <c r="N106" s="257"/>
      <c r="O106" s="257"/>
      <c r="P106" s="23"/>
      <c r="Q106" s="23"/>
      <c r="R106" s="23"/>
      <c r="S106" s="23"/>
      <c r="T106" s="23"/>
      <c r="U106" s="23"/>
      <c r="V106" s="23"/>
      <c r="W106" s="23"/>
      <c r="X106" s="23"/>
    </row>
    <row r="107" spans="1:24" ht="14.25" customHeight="1" x14ac:dyDescent="0.2">
      <c r="A107" s="23"/>
      <c r="B107" s="23"/>
      <c r="C107" s="23"/>
      <c r="D107" s="13"/>
      <c r="E107" s="13"/>
      <c r="F107" s="57"/>
      <c r="G107" s="23"/>
      <c r="H107" s="23"/>
      <c r="I107" s="23"/>
      <c r="J107" s="23"/>
      <c r="K107" s="13"/>
      <c r="L107" s="23"/>
      <c r="M107" s="23"/>
      <c r="N107" s="257"/>
      <c r="O107" s="257"/>
      <c r="P107" s="23"/>
      <c r="Q107" s="23"/>
      <c r="R107" s="23"/>
      <c r="S107" s="23"/>
      <c r="T107" s="23"/>
      <c r="U107" s="23"/>
      <c r="V107" s="23"/>
      <c r="W107" s="23"/>
      <c r="X107" s="23"/>
    </row>
    <row r="108" spans="1:24" ht="14.25" customHeight="1" x14ac:dyDescent="0.2">
      <c r="A108" s="23"/>
      <c r="B108" s="23"/>
      <c r="C108" s="23"/>
      <c r="D108" s="23"/>
      <c r="E108" s="23"/>
      <c r="F108" s="57"/>
      <c r="G108" s="23"/>
      <c r="H108" s="23"/>
      <c r="I108" s="23"/>
      <c r="J108" s="23"/>
      <c r="K108" s="13"/>
      <c r="L108" s="23"/>
      <c r="M108" s="23"/>
      <c r="N108" s="257"/>
      <c r="O108" s="257"/>
      <c r="P108" s="23"/>
      <c r="Q108" s="23"/>
      <c r="R108" s="23"/>
      <c r="S108" s="23"/>
      <c r="T108" s="23"/>
      <c r="U108" s="23"/>
      <c r="V108" s="23"/>
      <c r="W108" s="23"/>
      <c r="X108" s="23"/>
    </row>
    <row r="109" spans="1:24" ht="14.25" customHeight="1" x14ac:dyDescent="0.2">
      <c r="A109" s="23"/>
      <c r="B109" s="23"/>
      <c r="C109" s="23"/>
      <c r="D109" s="23"/>
      <c r="E109" s="23"/>
      <c r="F109" s="57"/>
      <c r="G109" s="23"/>
      <c r="H109" s="23"/>
      <c r="I109" s="23"/>
      <c r="J109" s="23"/>
      <c r="K109" s="13"/>
      <c r="L109" s="23"/>
      <c r="M109" s="23"/>
      <c r="N109" s="257"/>
      <c r="O109" s="257"/>
      <c r="P109" s="23"/>
      <c r="Q109" s="23"/>
      <c r="R109" s="23"/>
      <c r="S109" s="23"/>
      <c r="T109" s="23"/>
      <c r="U109" s="23"/>
      <c r="V109" s="23"/>
      <c r="W109" s="23"/>
      <c r="X109" s="23"/>
    </row>
    <row r="110" spans="1:24" ht="14.25" customHeight="1" x14ac:dyDescent="0.2">
      <c r="A110" s="23"/>
      <c r="B110" s="23"/>
      <c r="C110" s="23"/>
      <c r="D110" s="23"/>
      <c r="E110" s="23"/>
      <c r="F110" s="57"/>
      <c r="G110" s="23"/>
      <c r="H110" s="23"/>
      <c r="I110" s="23"/>
      <c r="J110" s="23"/>
      <c r="K110" s="13"/>
      <c r="L110" s="23"/>
      <c r="M110" s="23"/>
      <c r="N110" s="257"/>
      <c r="O110" s="257"/>
      <c r="P110" s="23"/>
      <c r="Q110" s="23"/>
      <c r="R110" s="23"/>
      <c r="S110" s="23"/>
      <c r="T110" s="23"/>
      <c r="U110" s="23"/>
      <c r="V110" s="23"/>
      <c r="W110" s="23"/>
      <c r="X110" s="23"/>
    </row>
    <row r="111" spans="1:24" ht="14.25" customHeight="1" x14ac:dyDescent="0.2">
      <c r="A111" s="23"/>
      <c r="B111" s="23"/>
      <c r="C111" s="23"/>
      <c r="D111" s="23"/>
      <c r="E111" s="23"/>
      <c r="F111" s="57"/>
      <c r="G111" s="23"/>
      <c r="H111" s="23"/>
      <c r="I111" s="23"/>
      <c r="J111" s="23"/>
      <c r="K111" s="13"/>
      <c r="L111" s="23"/>
      <c r="M111" s="23"/>
      <c r="N111" s="257"/>
      <c r="O111" s="257"/>
      <c r="P111" s="23"/>
      <c r="Q111" s="23"/>
      <c r="R111" s="23"/>
      <c r="S111" s="23"/>
      <c r="T111" s="23"/>
      <c r="U111" s="23"/>
      <c r="V111" s="23"/>
      <c r="W111" s="23"/>
      <c r="X111" s="23"/>
    </row>
    <row r="112" spans="1:24" ht="14.25" customHeight="1" x14ac:dyDescent="0.2">
      <c r="A112" s="23"/>
      <c r="B112" s="23"/>
      <c r="C112" s="23"/>
      <c r="D112" s="23"/>
      <c r="E112" s="23"/>
      <c r="F112" s="57"/>
      <c r="G112" s="23"/>
      <c r="H112" s="23"/>
      <c r="I112" s="23"/>
      <c r="J112" s="23"/>
      <c r="K112" s="13"/>
      <c r="L112" s="23"/>
      <c r="M112" s="23"/>
      <c r="N112" s="257"/>
      <c r="O112" s="257"/>
      <c r="P112" s="23"/>
      <c r="Q112" s="23"/>
      <c r="R112" s="23"/>
      <c r="S112" s="23"/>
      <c r="T112" s="23"/>
      <c r="U112" s="23"/>
      <c r="V112" s="23"/>
      <c r="W112" s="23"/>
      <c r="X112" s="23"/>
    </row>
    <row r="113" spans="1:24" ht="14.25" customHeight="1" x14ac:dyDescent="0.2">
      <c r="A113" s="23"/>
      <c r="B113" s="23"/>
      <c r="C113" s="23"/>
      <c r="D113" s="23"/>
      <c r="E113" s="23"/>
      <c r="F113" s="57"/>
      <c r="G113" s="23"/>
      <c r="H113" s="23"/>
      <c r="I113" s="23"/>
      <c r="J113" s="23"/>
      <c r="K113" s="13"/>
      <c r="L113" s="23"/>
      <c r="M113" s="23"/>
      <c r="N113" s="257"/>
      <c r="O113" s="257"/>
      <c r="P113" s="23"/>
      <c r="Q113" s="23"/>
      <c r="R113" s="23"/>
      <c r="S113" s="23"/>
      <c r="T113" s="23"/>
      <c r="U113" s="23"/>
      <c r="V113" s="23"/>
      <c r="W113" s="23"/>
      <c r="X113" s="23"/>
    </row>
    <row r="114" spans="1:24" ht="14.25" customHeight="1" x14ac:dyDescent="0.2">
      <c r="A114" s="23"/>
      <c r="B114" s="23"/>
      <c r="C114" s="23"/>
      <c r="D114" s="23"/>
      <c r="E114" s="23"/>
      <c r="F114" s="57"/>
      <c r="G114" s="23"/>
      <c r="H114" s="23"/>
      <c r="I114" s="23"/>
      <c r="J114" s="23"/>
      <c r="K114" s="13"/>
      <c r="L114" s="23"/>
      <c r="M114" s="23"/>
      <c r="N114" s="257"/>
      <c r="O114" s="257"/>
      <c r="P114" s="23"/>
      <c r="Q114" s="23"/>
      <c r="R114" s="23"/>
      <c r="S114" s="23"/>
      <c r="T114" s="23"/>
      <c r="U114" s="23"/>
      <c r="V114" s="23"/>
      <c r="W114" s="23"/>
      <c r="X114" s="23"/>
    </row>
    <row r="115" spans="1:24" ht="14.25" customHeight="1" x14ac:dyDescent="0.2">
      <c r="A115" s="23"/>
      <c r="B115" s="23"/>
      <c r="C115" s="23"/>
      <c r="D115" s="23"/>
      <c r="E115" s="23"/>
      <c r="F115" s="57"/>
      <c r="G115" s="23"/>
      <c r="H115" s="23"/>
      <c r="I115" s="23"/>
      <c r="J115" s="23"/>
      <c r="K115" s="13"/>
      <c r="L115" s="23"/>
      <c r="M115" s="23"/>
      <c r="N115" s="257"/>
      <c r="O115" s="257"/>
      <c r="P115" s="23"/>
      <c r="Q115" s="23"/>
      <c r="R115" s="23"/>
      <c r="S115" s="23"/>
      <c r="T115" s="23"/>
      <c r="U115" s="23"/>
      <c r="V115" s="23"/>
      <c r="W115" s="23"/>
      <c r="X115" s="23"/>
    </row>
    <row r="116" spans="1:24" ht="14.25" customHeight="1" x14ac:dyDescent="0.2">
      <c r="A116" s="23"/>
      <c r="B116" s="23"/>
      <c r="C116" s="23"/>
      <c r="D116" s="23"/>
      <c r="E116" s="23"/>
      <c r="F116" s="57"/>
      <c r="G116" s="23"/>
      <c r="H116" s="23"/>
      <c r="I116" s="23"/>
      <c r="J116" s="23"/>
      <c r="K116" s="13"/>
      <c r="L116" s="23"/>
      <c r="M116" s="23"/>
      <c r="N116" s="257"/>
      <c r="O116" s="257"/>
      <c r="P116" s="23"/>
      <c r="Q116" s="23"/>
      <c r="R116" s="23"/>
      <c r="S116" s="23"/>
      <c r="T116" s="23"/>
      <c r="U116" s="23"/>
      <c r="V116" s="23"/>
      <c r="W116" s="23"/>
      <c r="X116" s="23"/>
    </row>
    <row r="117" spans="1:24" ht="14.25" customHeight="1" x14ac:dyDescent="0.2">
      <c r="A117" s="23"/>
      <c r="B117" s="23"/>
      <c r="C117" s="23"/>
      <c r="D117" s="23"/>
      <c r="E117" s="23"/>
      <c r="F117" s="57"/>
      <c r="G117" s="23"/>
      <c r="H117" s="23"/>
      <c r="I117" s="23"/>
      <c r="J117" s="23"/>
      <c r="K117" s="13"/>
      <c r="L117" s="23"/>
      <c r="M117" s="23"/>
      <c r="N117" s="257"/>
      <c r="O117" s="257"/>
      <c r="P117" s="23"/>
      <c r="Q117" s="23"/>
      <c r="R117" s="23"/>
      <c r="S117" s="23"/>
      <c r="T117" s="23"/>
      <c r="U117" s="23"/>
      <c r="V117" s="23"/>
      <c r="W117" s="23"/>
      <c r="X117" s="23"/>
    </row>
    <row r="118" spans="1:24" ht="14.25" customHeight="1" x14ac:dyDescent="0.2">
      <c r="A118" s="23"/>
      <c r="B118" s="23"/>
      <c r="C118" s="23"/>
      <c r="D118" s="23"/>
      <c r="E118" s="23"/>
      <c r="F118" s="57"/>
      <c r="G118" s="23"/>
      <c r="H118" s="23"/>
      <c r="I118" s="23"/>
      <c r="J118" s="23"/>
      <c r="K118" s="13"/>
      <c r="L118" s="23"/>
      <c r="M118" s="23"/>
      <c r="N118" s="257"/>
      <c r="O118" s="257"/>
      <c r="P118" s="23"/>
      <c r="Q118" s="23"/>
      <c r="R118" s="23"/>
      <c r="S118" s="23"/>
      <c r="T118" s="23"/>
      <c r="U118" s="23"/>
      <c r="V118" s="23"/>
      <c r="W118" s="23"/>
      <c r="X118" s="23"/>
    </row>
    <row r="119" spans="1:24" ht="14.25" customHeight="1" x14ac:dyDescent="0.2">
      <c r="A119" s="23"/>
      <c r="B119" s="23"/>
      <c r="C119" s="23"/>
      <c r="D119" s="23"/>
      <c r="E119" s="23"/>
      <c r="F119" s="57"/>
      <c r="G119" s="23"/>
      <c r="H119" s="23"/>
      <c r="I119" s="23"/>
      <c r="J119" s="23"/>
      <c r="K119" s="13"/>
      <c r="L119" s="23"/>
      <c r="M119" s="23"/>
      <c r="N119" s="257"/>
      <c r="O119" s="257"/>
      <c r="P119" s="23"/>
      <c r="Q119" s="23"/>
      <c r="R119" s="23"/>
      <c r="S119" s="23"/>
      <c r="T119" s="23"/>
      <c r="U119" s="23"/>
      <c r="V119" s="23"/>
      <c r="W119" s="23"/>
      <c r="X119" s="23"/>
    </row>
    <row r="120" spans="1:24" ht="14.25" customHeight="1" x14ac:dyDescent="0.2">
      <c r="A120" s="23"/>
      <c r="B120" s="23"/>
      <c r="C120" s="23"/>
      <c r="D120" s="23"/>
      <c r="E120" s="23"/>
      <c r="F120" s="57"/>
      <c r="G120" s="23"/>
      <c r="H120" s="23"/>
      <c r="I120" s="23"/>
      <c r="J120" s="23"/>
      <c r="K120" s="13"/>
      <c r="L120" s="23"/>
      <c r="M120" s="23"/>
      <c r="N120" s="257"/>
      <c r="O120" s="257"/>
      <c r="P120" s="23"/>
      <c r="Q120" s="23"/>
      <c r="R120" s="23"/>
      <c r="S120" s="23"/>
      <c r="T120" s="23"/>
      <c r="U120" s="23"/>
      <c r="V120" s="23"/>
      <c r="W120" s="23"/>
      <c r="X120" s="23"/>
    </row>
    <row r="121" spans="1:24" ht="14.25" customHeight="1" x14ac:dyDescent="0.2">
      <c r="A121" s="23"/>
      <c r="B121" s="23"/>
      <c r="C121" s="23"/>
      <c r="D121" s="71"/>
      <c r="E121" s="23"/>
      <c r="F121" s="57"/>
      <c r="G121" s="71"/>
      <c r="H121" s="23"/>
      <c r="I121" s="23"/>
      <c r="J121" s="23"/>
      <c r="K121" s="13"/>
      <c r="L121" s="23"/>
      <c r="M121" s="23"/>
      <c r="N121" s="257"/>
      <c r="O121" s="257"/>
      <c r="P121" s="23"/>
      <c r="Q121" s="23"/>
      <c r="R121" s="23"/>
      <c r="S121" s="23"/>
      <c r="T121" s="23"/>
      <c r="U121" s="23"/>
      <c r="V121" s="23"/>
      <c r="W121" s="23"/>
      <c r="X121" s="23"/>
    </row>
    <row r="122" spans="1:24" ht="14.25" customHeight="1" x14ac:dyDescent="0.2">
      <c r="A122" s="23"/>
      <c r="B122" s="23"/>
      <c r="C122" s="23"/>
      <c r="D122" s="23"/>
      <c r="E122" s="23"/>
      <c r="F122" s="57"/>
      <c r="G122" s="23"/>
      <c r="H122" s="23"/>
      <c r="I122" s="23"/>
      <c r="J122" s="23"/>
      <c r="K122" s="13"/>
      <c r="L122" s="23"/>
      <c r="M122" s="23"/>
      <c r="N122" s="257"/>
      <c r="O122" s="257"/>
      <c r="P122" s="23"/>
      <c r="Q122" s="23"/>
      <c r="R122" s="23"/>
      <c r="S122" s="23"/>
      <c r="T122" s="23"/>
      <c r="U122" s="23"/>
      <c r="V122" s="23"/>
      <c r="W122" s="23"/>
      <c r="X122" s="23"/>
    </row>
    <row r="123" spans="1:24" ht="14.25" customHeight="1" x14ac:dyDescent="0.2">
      <c r="A123" s="23"/>
      <c r="B123" s="23"/>
      <c r="C123" s="13" t="s">
        <v>33</v>
      </c>
      <c r="D123" s="23"/>
      <c r="E123" s="23"/>
      <c r="F123" s="57"/>
      <c r="H123" s="13" t="s">
        <v>33</v>
      </c>
      <c r="I123" s="23"/>
      <c r="J123" s="23"/>
      <c r="K123" s="13"/>
      <c r="L123" s="23"/>
      <c r="M123" s="23"/>
      <c r="N123" s="257"/>
      <c r="O123" s="257"/>
      <c r="P123" s="23"/>
      <c r="Q123" s="23"/>
      <c r="R123" s="23"/>
      <c r="S123" s="23"/>
      <c r="T123" s="23"/>
      <c r="U123" s="23"/>
      <c r="V123" s="23"/>
      <c r="W123" s="23"/>
      <c r="X123" s="23"/>
    </row>
    <row r="124" spans="1:24" ht="14.25" customHeight="1" x14ac:dyDescent="0.2">
      <c r="A124" s="23"/>
      <c r="B124" s="23"/>
      <c r="C124" s="23"/>
      <c r="D124" s="23"/>
      <c r="E124" s="23"/>
      <c r="F124" s="57"/>
      <c r="G124" s="23"/>
      <c r="H124" s="23"/>
      <c r="I124" s="23"/>
      <c r="J124" s="23"/>
      <c r="K124" s="13"/>
      <c r="L124" s="23"/>
      <c r="M124" s="23"/>
      <c r="N124" s="257"/>
      <c r="O124" s="257"/>
      <c r="P124" s="23"/>
      <c r="Q124" s="23"/>
      <c r="R124" s="23"/>
      <c r="S124" s="23"/>
      <c r="T124" s="23"/>
      <c r="U124" s="23"/>
      <c r="V124" s="23"/>
      <c r="W124" s="23"/>
      <c r="X124" s="23"/>
    </row>
    <row r="125" spans="1:24" ht="14.25" customHeight="1" x14ac:dyDescent="0.2">
      <c r="A125" s="23"/>
      <c r="B125" s="23"/>
      <c r="C125" s="23"/>
      <c r="D125" s="23"/>
      <c r="E125" s="23"/>
      <c r="F125" s="57"/>
      <c r="G125" s="23"/>
      <c r="H125" s="23"/>
      <c r="I125" s="23"/>
      <c r="J125" s="23"/>
      <c r="K125" s="13"/>
      <c r="L125" s="23"/>
      <c r="M125" s="23"/>
      <c r="N125" s="257"/>
      <c r="O125" s="257"/>
      <c r="P125" s="23"/>
      <c r="Q125" s="23"/>
      <c r="R125" s="23"/>
      <c r="S125" s="23"/>
      <c r="T125" s="23"/>
      <c r="U125" s="23"/>
      <c r="V125" s="23"/>
      <c r="W125" s="23"/>
      <c r="X125" s="23"/>
    </row>
    <row r="126" spans="1:24" ht="14.25" customHeight="1" x14ac:dyDescent="0.2">
      <c r="A126" s="23"/>
      <c r="B126" s="23"/>
      <c r="C126" s="23"/>
      <c r="D126" s="23"/>
      <c r="E126" s="23"/>
      <c r="F126" s="57"/>
      <c r="G126" s="23"/>
      <c r="H126" s="23"/>
      <c r="I126" s="23"/>
      <c r="J126" s="23"/>
      <c r="K126" s="13"/>
      <c r="L126" s="23"/>
      <c r="M126" s="23"/>
      <c r="N126" s="257"/>
      <c r="O126" s="257"/>
      <c r="P126" s="23"/>
      <c r="Q126" s="23"/>
      <c r="R126" s="23"/>
      <c r="S126" s="23"/>
      <c r="T126" s="23"/>
      <c r="U126" s="23"/>
      <c r="V126" s="23"/>
      <c r="W126" s="23"/>
      <c r="X126" s="23"/>
    </row>
    <row r="127" spans="1:24" ht="14.25" customHeight="1" x14ac:dyDescent="0.2">
      <c r="A127" s="23"/>
      <c r="B127" s="23"/>
      <c r="C127" s="23"/>
      <c r="D127" s="23"/>
      <c r="E127" s="23"/>
      <c r="F127" s="57"/>
      <c r="G127" s="23"/>
      <c r="H127" s="23"/>
      <c r="I127" s="23"/>
      <c r="J127" s="23"/>
      <c r="K127" s="13"/>
      <c r="L127" s="23"/>
      <c r="M127" s="23"/>
      <c r="N127" s="257"/>
      <c r="O127" s="257"/>
      <c r="P127" s="23"/>
      <c r="Q127" s="23"/>
      <c r="R127" s="23"/>
      <c r="S127" s="23"/>
      <c r="T127" s="23"/>
      <c r="U127" s="23"/>
      <c r="V127" s="23"/>
      <c r="W127" s="23"/>
      <c r="X127" s="23"/>
    </row>
    <row r="128" spans="1:24" ht="14.25" customHeight="1" x14ac:dyDescent="0.2">
      <c r="A128" s="23"/>
      <c r="B128" s="23"/>
      <c r="C128" s="23"/>
      <c r="D128" s="23"/>
      <c r="E128" s="23"/>
      <c r="F128" s="57"/>
      <c r="G128" s="23"/>
      <c r="H128" s="57"/>
      <c r="I128" s="23"/>
      <c r="J128" s="23"/>
      <c r="K128" s="13"/>
      <c r="L128" s="23"/>
      <c r="M128" s="23"/>
      <c r="N128" s="257"/>
      <c r="O128" s="257"/>
      <c r="P128" s="23"/>
      <c r="Q128" s="23"/>
      <c r="R128" s="23"/>
      <c r="S128" s="23"/>
      <c r="T128" s="23"/>
      <c r="U128" s="23"/>
      <c r="V128" s="23"/>
      <c r="W128" s="23"/>
      <c r="X128" s="23"/>
    </row>
    <row r="129" spans="1:24" ht="14.25" customHeight="1" x14ac:dyDescent="0.2">
      <c r="A129" s="23"/>
      <c r="B129" s="23"/>
      <c r="C129" s="23"/>
      <c r="D129" s="23"/>
      <c r="E129" s="23"/>
      <c r="F129" s="57"/>
      <c r="G129" s="23"/>
      <c r="H129" s="23"/>
      <c r="I129" s="23"/>
      <c r="J129" s="23"/>
      <c r="K129" s="13"/>
      <c r="L129" s="23"/>
      <c r="M129" s="23"/>
      <c r="N129" s="257"/>
      <c r="O129" s="257"/>
      <c r="P129" s="23"/>
      <c r="Q129" s="23"/>
      <c r="R129" s="23"/>
      <c r="S129" s="23"/>
      <c r="T129" s="23"/>
      <c r="U129" s="23"/>
      <c r="V129" s="23"/>
      <c r="W129" s="23"/>
      <c r="X129" s="23"/>
    </row>
    <row r="130" spans="1:24" ht="14.25" customHeight="1" x14ac:dyDescent="0.2">
      <c r="A130" s="23"/>
      <c r="B130" s="23"/>
      <c r="C130" s="23"/>
      <c r="D130" s="23"/>
      <c r="E130" s="23"/>
      <c r="F130" s="57"/>
      <c r="G130" s="23"/>
      <c r="H130" s="23"/>
      <c r="I130" s="23"/>
      <c r="J130" s="23"/>
      <c r="K130" s="13"/>
      <c r="L130" s="23"/>
      <c r="M130" s="23"/>
      <c r="N130" s="257"/>
      <c r="O130" s="257"/>
      <c r="P130" s="23"/>
      <c r="Q130" s="23"/>
      <c r="R130" s="23"/>
      <c r="S130" s="23"/>
      <c r="T130" s="23"/>
      <c r="U130" s="23"/>
      <c r="V130" s="23"/>
      <c r="W130" s="23"/>
      <c r="X130" s="23"/>
    </row>
    <row r="131" spans="1:24" ht="14.25" customHeight="1" x14ac:dyDescent="0.2">
      <c r="A131" s="23"/>
      <c r="B131" s="23"/>
      <c r="C131" s="23"/>
      <c r="D131" s="23"/>
      <c r="E131" s="23"/>
      <c r="F131" s="57"/>
      <c r="G131" s="23"/>
      <c r="H131" s="23"/>
      <c r="I131" s="23"/>
      <c r="J131" s="23"/>
      <c r="K131" s="13"/>
      <c r="L131" s="23"/>
      <c r="M131" s="23"/>
      <c r="N131" s="257"/>
      <c r="O131" s="257"/>
      <c r="P131" s="23"/>
      <c r="Q131" s="23"/>
      <c r="R131" s="23"/>
      <c r="S131" s="23"/>
      <c r="T131" s="23"/>
      <c r="U131" s="23"/>
      <c r="V131" s="23"/>
      <c r="W131" s="23"/>
      <c r="X131" s="23"/>
    </row>
    <row r="132" spans="1:24" ht="14.25" customHeight="1" x14ac:dyDescent="0.2">
      <c r="A132" s="23"/>
      <c r="B132" s="23"/>
      <c r="C132" s="23"/>
      <c r="D132" s="23"/>
      <c r="E132" s="23"/>
      <c r="F132" s="57"/>
      <c r="G132" s="23"/>
      <c r="H132" s="23"/>
      <c r="I132" s="23"/>
      <c r="J132" s="23"/>
      <c r="K132" s="13"/>
      <c r="L132" s="23"/>
      <c r="M132" s="23"/>
      <c r="N132" s="257"/>
      <c r="O132" s="257"/>
      <c r="P132" s="23"/>
      <c r="Q132" s="23"/>
      <c r="R132" s="23"/>
      <c r="S132" s="23"/>
      <c r="T132" s="23"/>
      <c r="U132" s="23"/>
      <c r="V132" s="23"/>
      <c r="W132" s="23"/>
      <c r="X132" s="23"/>
    </row>
    <row r="133" spans="1:24" ht="14.25" customHeight="1" x14ac:dyDescent="0.2">
      <c r="A133" s="23"/>
      <c r="B133" s="23"/>
      <c r="C133" s="23"/>
      <c r="D133" s="23"/>
      <c r="E133" s="23"/>
      <c r="F133" s="57"/>
      <c r="G133" s="23"/>
      <c r="H133" s="23"/>
      <c r="I133" s="23"/>
      <c r="J133" s="23"/>
      <c r="K133" s="13"/>
      <c r="L133" s="23"/>
      <c r="M133" s="23"/>
      <c r="N133" s="257"/>
      <c r="O133" s="257"/>
      <c r="P133" s="23"/>
      <c r="Q133" s="23"/>
      <c r="R133" s="23"/>
      <c r="S133" s="23"/>
      <c r="T133" s="23"/>
      <c r="U133" s="23"/>
      <c r="V133" s="23"/>
      <c r="W133" s="23"/>
      <c r="X133" s="23"/>
    </row>
    <row r="134" spans="1:24" ht="14.25" customHeight="1" x14ac:dyDescent="0.2">
      <c r="A134" s="23"/>
      <c r="B134" s="23"/>
      <c r="C134" s="23"/>
      <c r="D134" s="23"/>
      <c r="E134" s="23"/>
      <c r="F134" s="57"/>
      <c r="G134" s="23"/>
      <c r="H134" s="23"/>
      <c r="I134" s="23"/>
      <c r="J134" s="23"/>
      <c r="K134" s="13"/>
      <c r="L134" s="23"/>
      <c r="M134" s="23"/>
      <c r="N134" s="257"/>
      <c r="O134" s="257"/>
      <c r="P134" s="23"/>
      <c r="Q134" s="23"/>
      <c r="R134" s="23"/>
      <c r="S134" s="23"/>
      <c r="T134" s="23"/>
      <c r="U134" s="23"/>
      <c r="V134" s="23"/>
      <c r="W134" s="23"/>
      <c r="X134" s="23"/>
    </row>
    <row r="135" spans="1:24" ht="14.25" customHeight="1" x14ac:dyDescent="0.2">
      <c r="A135" s="23"/>
      <c r="B135" s="23"/>
      <c r="C135" s="23"/>
      <c r="D135" s="23"/>
      <c r="E135" s="23"/>
      <c r="F135" s="57"/>
      <c r="G135" s="23"/>
      <c r="H135" s="23"/>
      <c r="I135" s="23"/>
      <c r="J135" s="23"/>
      <c r="K135" s="13"/>
      <c r="L135" s="23"/>
      <c r="M135" s="23"/>
      <c r="N135" s="257"/>
      <c r="O135" s="257"/>
      <c r="P135" s="23"/>
      <c r="Q135" s="23"/>
      <c r="R135" s="23"/>
      <c r="S135" s="23"/>
      <c r="T135" s="23"/>
      <c r="U135" s="23"/>
      <c r="V135" s="23"/>
      <c r="W135" s="23"/>
      <c r="X135" s="23"/>
    </row>
    <row r="136" spans="1:24" ht="14.25" customHeight="1" x14ac:dyDescent="0.2">
      <c r="A136" s="23"/>
      <c r="B136" s="23"/>
      <c r="C136" s="23"/>
      <c r="D136" s="23"/>
      <c r="E136" s="23"/>
      <c r="F136" s="57"/>
      <c r="G136" s="23"/>
      <c r="H136" s="23"/>
      <c r="I136" s="23"/>
      <c r="J136" s="23"/>
      <c r="K136" s="13"/>
      <c r="L136" s="23"/>
      <c r="M136" s="23"/>
      <c r="N136" s="257"/>
      <c r="O136" s="257"/>
      <c r="P136" s="23"/>
      <c r="Q136" s="23"/>
      <c r="R136" s="23"/>
      <c r="S136" s="23"/>
      <c r="T136" s="23"/>
      <c r="U136" s="23"/>
      <c r="V136" s="23"/>
      <c r="W136" s="23"/>
      <c r="X136" s="23"/>
    </row>
    <row r="137" spans="1:24" ht="14.25" customHeight="1" x14ac:dyDescent="0.2">
      <c r="A137" s="23"/>
      <c r="B137" s="23"/>
      <c r="C137" s="23"/>
      <c r="D137" s="23"/>
      <c r="E137" s="23"/>
      <c r="F137" s="57"/>
      <c r="G137" s="23"/>
      <c r="H137" s="23"/>
      <c r="I137" s="23"/>
      <c r="J137" s="23"/>
      <c r="K137" s="13"/>
      <c r="L137" s="23"/>
      <c r="M137" s="23"/>
      <c r="N137" s="257"/>
      <c r="O137" s="257"/>
      <c r="P137" s="23"/>
      <c r="Q137" s="23"/>
      <c r="R137" s="23"/>
      <c r="S137" s="23"/>
      <c r="T137" s="23"/>
      <c r="U137" s="23"/>
      <c r="V137" s="23"/>
      <c r="W137" s="23"/>
      <c r="X137" s="23"/>
    </row>
    <row r="138" spans="1:24" ht="14.25" customHeight="1" x14ac:dyDescent="0.2">
      <c r="A138" s="23"/>
      <c r="B138" s="23"/>
      <c r="C138" s="23"/>
      <c r="D138" s="23"/>
      <c r="E138" s="23"/>
      <c r="F138" s="57"/>
      <c r="G138" s="23"/>
      <c r="H138" s="23"/>
      <c r="I138" s="23"/>
      <c r="J138" s="23"/>
      <c r="K138" s="13"/>
      <c r="L138" s="23"/>
      <c r="M138" s="23"/>
      <c r="N138" s="257"/>
      <c r="O138" s="257"/>
      <c r="P138" s="23"/>
      <c r="Q138" s="23"/>
      <c r="R138" s="23"/>
      <c r="S138" s="23"/>
      <c r="T138" s="23"/>
      <c r="U138" s="23"/>
      <c r="V138" s="23"/>
      <c r="W138" s="23"/>
      <c r="X138" s="23"/>
    </row>
    <row r="139" spans="1:24" ht="14.25" customHeight="1" x14ac:dyDescent="0.2">
      <c r="A139" s="23"/>
      <c r="B139" s="23"/>
      <c r="C139" s="23"/>
      <c r="D139" s="23"/>
      <c r="E139" s="23"/>
      <c r="F139" s="57"/>
      <c r="G139" s="23"/>
      <c r="H139" s="23"/>
      <c r="I139" s="23"/>
      <c r="J139" s="23"/>
      <c r="K139" s="13"/>
      <c r="L139" s="23"/>
      <c r="M139" s="23"/>
      <c r="N139" s="257"/>
      <c r="O139" s="257"/>
      <c r="P139" s="23"/>
      <c r="Q139" s="23"/>
      <c r="R139" s="23"/>
      <c r="S139" s="23"/>
      <c r="T139" s="23"/>
      <c r="U139" s="23"/>
      <c r="V139" s="23"/>
      <c r="W139" s="23"/>
      <c r="X139" s="23"/>
    </row>
    <row r="140" spans="1:24" ht="14.25" customHeight="1" x14ac:dyDescent="0.2">
      <c r="A140" s="23"/>
      <c r="B140" s="23"/>
      <c r="C140" s="23"/>
      <c r="D140" s="23"/>
      <c r="E140" s="23"/>
      <c r="F140" s="57"/>
      <c r="G140" s="23"/>
      <c r="H140" s="23"/>
      <c r="I140" s="23"/>
      <c r="J140" s="23"/>
      <c r="K140" s="13"/>
      <c r="L140" s="23"/>
      <c r="M140" s="23"/>
      <c r="N140" s="257"/>
      <c r="O140" s="257"/>
      <c r="P140" s="23"/>
      <c r="Q140" s="23"/>
      <c r="R140" s="23"/>
      <c r="S140" s="23"/>
      <c r="T140" s="23"/>
      <c r="U140" s="23"/>
      <c r="V140" s="23"/>
      <c r="W140" s="23"/>
      <c r="X140" s="23"/>
    </row>
    <row r="141" spans="1:24" ht="14.25" customHeight="1" x14ac:dyDescent="0.2">
      <c r="A141" s="23"/>
      <c r="B141" s="23"/>
      <c r="C141" s="23"/>
      <c r="D141" s="23"/>
      <c r="E141" s="23"/>
      <c r="F141" s="57"/>
      <c r="G141" s="23"/>
      <c r="H141" s="23"/>
      <c r="I141" s="23"/>
      <c r="J141" s="23"/>
      <c r="K141" s="13"/>
      <c r="L141" s="23"/>
      <c r="M141" s="23"/>
      <c r="N141" s="257"/>
      <c r="O141" s="257"/>
      <c r="P141" s="23"/>
      <c r="Q141" s="23"/>
      <c r="R141" s="23"/>
      <c r="S141" s="23"/>
      <c r="T141" s="23"/>
      <c r="U141" s="23"/>
      <c r="V141" s="23"/>
      <c r="W141" s="23"/>
      <c r="X141" s="23"/>
    </row>
    <row r="142" spans="1:24" ht="14.25" customHeight="1" x14ac:dyDescent="0.2">
      <c r="A142" s="23"/>
      <c r="B142" s="23"/>
      <c r="C142" s="23"/>
      <c r="D142" s="23"/>
      <c r="E142" s="23"/>
      <c r="F142" s="57"/>
      <c r="G142" s="23"/>
      <c r="H142" s="23"/>
      <c r="I142" s="23"/>
      <c r="J142" s="23"/>
      <c r="K142" s="13"/>
      <c r="L142" s="23"/>
      <c r="M142" s="23"/>
      <c r="N142" s="257"/>
      <c r="O142" s="257"/>
      <c r="P142" s="23"/>
      <c r="Q142" s="23"/>
      <c r="R142" s="23"/>
      <c r="S142" s="23"/>
      <c r="T142" s="23"/>
      <c r="U142" s="23"/>
      <c r="V142" s="23"/>
      <c r="W142" s="23"/>
      <c r="X142" s="23"/>
    </row>
    <row r="143" spans="1:24" ht="14.25" customHeight="1" x14ac:dyDescent="0.2">
      <c r="A143" s="23"/>
      <c r="B143" s="23"/>
      <c r="C143" s="23"/>
      <c r="D143" s="23"/>
      <c r="E143" s="23"/>
      <c r="F143" s="57"/>
      <c r="G143" s="23"/>
      <c r="H143" s="23"/>
      <c r="I143" s="23"/>
      <c r="J143" s="23"/>
      <c r="K143" s="13"/>
      <c r="L143" s="23"/>
      <c r="M143" s="23"/>
      <c r="N143" s="257"/>
      <c r="O143" s="257"/>
      <c r="P143" s="23"/>
      <c r="Q143" s="23"/>
      <c r="R143" s="23"/>
      <c r="S143" s="23"/>
      <c r="T143" s="23"/>
      <c r="U143" s="23"/>
      <c r="V143" s="23"/>
      <c r="W143" s="23"/>
      <c r="X143" s="23"/>
    </row>
    <row r="144" spans="1:24" ht="14.25" customHeight="1" x14ac:dyDescent="0.2">
      <c r="A144" s="23"/>
      <c r="B144" s="23"/>
      <c r="C144" s="23"/>
      <c r="D144" s="23"/>
      <c r="E144" s="23"/>
      <c r="F144" s="57"/>
      <c r="G144" s="23"/>
      <c r="H144" s="23"/>
      <c r="I144" s="23"/>
      <c r="J144" s="23"/>
      <c r="K144" s="13"/>
      <c r="L144" s="23"/>
      <c r="M144" s="23"/>
      <c r="N144" s="257"/>
      <c r="O144" s="257"/>
      <c r="P144" s="23"/>
      <c r="Q144" s="23"/>
      <c r="R144" s="23"/>
      <c r="S144" s="23"/>
      <c r="T144" s="23"/>
      <c r="U144" s="23"/>
      <c r="V144" s="23"/>
      <c r="W144" s="23"/>
      <c r="X144" s="23"/>
    </row>
    <row r="145" spans="1:24" ht="14.25" customHeight="1" x14ac:dyDescent="0.2">
      <c r="A145" s="23"/>
      <c r="B145" s="23"/>
      <c r="C145" s="23"/>
      <c r="D145" s="23"/>
      <c r="E145" s="23"/>
      <c r="F145" s="57"/>
      <c r="G145" s="23"/>
      <c r="H145" s="23"/>
      <c r="I145" s="23"/>
      <c r="J145" s="23"/>
      <c r="K145" s="13"/>
      <c r="L145" s="23"/>
      <c r="M145" s="23"/>
      <c r="N145" s="257"/>
      <c r="O145" s="257"/>
      <c r="P145" s="23"/>
      <c r="Q145" s="23"/>
      <c r="R145" s="23"/>
      <c r="S145" s="23"/>
      <c r="T145" s="23"/>
      <c r="U145" s="23"/>
      <c r="V145" s="23"/>
      <c r="W145" s="23"/>
      <c r="X145" s="23"/>
    </row>
    <row r="146" spans="1:24" ht="14.25" customHeight="1" x14ac:dyDescent="0.2">
      <c r="A146" s="23"/>
      <c r="B146" s="23"/>
      <c r="C146" s="23"/>
      <c r="D146" s="23"/>
      <c r="E146" s="23"/>
      <c r="F146" s="57"/>
      <c r="G146" s="23"/>
      <c r="H146" s="23"/>
      <c r="I146" s="23"/>
      <c r="J146" s="23"/>
      <c r="K146" s="13"/>
      <c r="L146" s="23"/>
      <c r="M146" s="23"/>
      <c r="N146" s="257"/>
      <c r="O146" s="257"/>
      <c r="P146" s="23"/>
      <c r="Q146" s="23"/>
      <c r="R146" s="23"/>
      <c r="S146" s="23"/>
      <c r="T146" s="23"/>
      <c r="U146" s="23"/>
      <c r="V146" s="23"/>
      <c r="W146" s="23"/>
      <c r="X146" s="23"/>
    </row>
    <row r="147" spans="1:24" ht="14.25" customHeight="1" x14ac:dyDescent="0.2">
      <c r="A147" s="23"/>
      <c r="B147" s="23"/>
      <c r="C147" s="23"/>
      <c r="D147" s="23"/>
      <c r="E147" s="23"/>
      <c r="F147" s="57"/>
      <c r="G147" s="23"/>
      <c r="H147" s="23"/>
      <c r="I147" s="23"/>
      <c r="J147" s="23"/>
      <c r="K147" s="13"/>
      <c r="L147" s="23"/>
      <c r="M147" s="23"/>
      <c r="N147" s="257"/>
      <c r="O147" s="257"/>
      <c r="P147" s="23"/>
      <c r="Q147" s="23"/>
      <c r="R147" s="23"/>
      <c r="S147" s="23"/>
      <c r="T147" s="23"/>
      <c r="U147" s="23"/>
      <c r="V147" s="23"/>
      <c r="W147" s="23"/>
      <c r="X147" s="23"/>
    </row>
    <row r="148" spans="1:24" ht="14.25" customHeight="1" x14ac:dyDescent="0.2">
      <c r="A148" s="23"/>
      <c r="B148" s="23"/>
      <c r="C148" s="23"/>
      <c r="D148" s="23"/>
      <c r="E148" s="23"/>
      <c r="F148" s="57"/>
      <c r="G148" s="23"/>
      <c r="H148" s="23"/>
      <c r="I148" s="23"/>
      <c r="J148" s="23"/>
      <c r="K148" s="13"/>
      <c r="L148" s="23"/>
      <c r="M148" s="23"/>
      <c r="N148" s="257"/>
      <c r="O148" s="257"/>
      <c r="P148" s="23"/>
      <c r="Q148" s="23"/>
      <c r="R148" s="23"/>
      <c r="S148" s="23"/>
      <c r="T148" s="23"/>
      <c r="U148" s="23"/>
      <c r="V148" s="23"/>
      <c r="W148" s="23"/>
      <c r="X148" s="23"/>
    </row>
    <row r="149" spans="1:24" ht="14.25" customHeight="1" x14ac:dyDescent="0.2">
      <c r="A149" s="23"/>
      <c r="B149" s="23"/>
      <c r="C149" s="23"/>
      <c r="D149" s="23"/>
      <c r="E149" s="23"/>
      <c r="F149" s="57"/>
      <c r="G149" s="23"/>
      <c r="H149" s="23"/>
      <c r="I149" s="23"/>
      <c r="J149" s="23"/>
      <c r="K149" s="13"/>
      <c r="L149" s="23"/>
      <c r="M149" s="23"/>
      <c r="N149" s="257"/>
      <c r="O149" s="257"/>
      <c r="P149" s="23"/>
      <c r="Q149" s="23"/>
      <c r="R149" s="23"/>
      <c r="S149" s="23"/>
      <c r="T149" s="23"/>
      <c r="U149" s="23"/>
      <c r="V149" s="23"/>
      <c r="W149" s="23"/>
      <c r="X149" s="23"/>
    </row>
    <row r="150" spans="1:24" ht="14.25" customHeight="1" x14ac:dyDescent="0.2">
      <c r="A150" s="23"/>
      <c r="B150" s="23"/>
      <c r="C150" s="23"/>
      <c r="D150" s="23"/>
      <c r="E150" s="23"/>
      <c r="F150" s="57"/>
      <c r="G150" s="23"/>
      <c r="H150" s="23"/>
      <c r="I150" s="23"/>
      <c r="J150" s="23"/>
      <c r="K150" s="13"/>
      <c r="L150" s="23"/>
      <c r="M150" s="23"/>
      <c r="N150" s="257"/>
      <c r="O150" s="257"/>
      <c r="P150" s="23"/>
      <c r="Q150" s="23"/>
      <c r="R150" s="23"/>
      <c r="S150" s="23"/>
      <c r="T150" s="23"/>
      <c r="U150" s="23"/>
      <c r="V150" s="23"/>
      <c r="W150" s="23"/>
      <c r="X150" s="23"/>
    </row>
    <row r="151" spans="1:24" ht="14.25" customHeight="1" x14ac:dyDescent="0.2">
      <c r="A151" s="23"/>
      <c r="B151" s="23"/>
      <c r="C151" s="23"/>
      <c r="D151" s="23"/>
      <c r="E151" s="23"/>
      <c r="F151" s="57"/>
      <c r="G151" s="23"/>
      <c r="H151" s="23"/>
      <c r="I151" s="23"/>
      <c r="J151" s="23"/>
      <c r="K151" s="13"/>
      <c r="L151" s="23"/>
      <c r="M151" s="23"/>
      <c r="N151" s="257"/>
      <c r="O151" s="257"/>
      <c r="P151" s="23"/>
      <c r="Q151" s="23"/>
      <c r="R151" s="23"/>
      <c r="S151" s="23"/>
      <c r="T151" s="23"/>
      <c r="U151" s="23"/>
      <c r="V151" s="23"/>
      <c r="W151" s="23"/>
      <c r="X151" s="23"/>
    </row>
    <row r="152" spans="1:24" ht="14.25" customHeight="1" x14ac:dyDescent="0.2">
      <c r="A152" s="23"/>
      <c r="B152" s="23"/>
      <c r="C152" s="23"/>
      <c r="D152" s="23"/>
      <c r="E152" s="23"/>
      <c r="F152" s="57"/>
      <c r="G152" s="23"/>
      <c r="H152" s="23"/>
      <c r="I152" s="23"/>
      <c r="J152" s="23"/>
      <c r="K152" s="13"/>
      <c r="L152" s="23"/>
      <c r="M152" s="23"/>
      <c r="N152" s="257"/>
      <c r="O152" s="257"/>
      <c r="P152" s="23"/>
      <c r="Q152" s="23"/>
      <c r="R152" s="23"/>
      <c r="S152" s="23"/>
      <c r="T152" s="23"/>
      <c r="U152" s="23"/>
      <c r="V152" s="23"/>
      <c r="W152" s="23"/>
      <c r="X152" s="23"/>
    </row>
    <row r="153" spans="1:24" ht="14.25" customHeight="1" x14ac:dyDescent="0.2">
      <c r="A153" s="23"/>
      <c r="B153" s="23"/>
      <c r="C153" s="23"/>
      <c r="D153" s="23"/>
      <c r="E153" s="23"/>
      <c r="F153" s="57"/>
      <c r="G153" s="23"/>
      <c r="H153" s="23"/>
      <c r="I153" s="23"/>
      <c r="J153" s="23"/>
      <c r="K153" s="13"/>
      <c r="L153" s="23"/>
      <c r="M153" s="23"/>
      <c r="N153" s="257"/>
      <c r="O153" s="257"/>
      <c r="P153" s="23"/>
      <c r="Q153" s="23"/>
      <c r="R153" s="23"/>
      <c r="S153" s="23"/>
      <c r="T153" s="23"/>
      <c r="U153" s="23"/>
      <c r="V153" s="23"/>
      <c r="W153" s="23"/>
      <c r="X153" s="23"/>
    </row>
    <row r="154" spans="1:24" ht="14.25" customHeight="1" x14ac:dyDescent="0.2">
      <c r="A154" s="23"/>
      <c r="B154" s="23"/>
      <c r="C154" s="23"/>
      <c r="D154" s="23"/>
      <c r="E154" s="23"/>
      <c r="F154" s="57"/>
      <c r="G154" s="23"/>
      <c r="H154" s="23"/>
      <c r="I154" s="23"/>
      <c r="J154" s="23"/>
      <c r="K154" s="13"/>
      <c r="L154" s="23"/>
      <c r="M154" s="23"/>
      <c r="N154" s="257"/>
      <c r="O154" s="257"/>
      <c r="P154" s="23"/>
      <c r="Q154" s="23"/>
      <c r="R154" s="23"/>
      <c r="S154" s="23"/>
      <c r="T154" s="23"/>
      <c r="U154" s="23"/>
      <c r="V154" s="23"/>
      <c r="W154" s="23"/>
      <c r="X154" s="23"/>
    </row>
    <row r="155" spans="1:24" ht="14.25" customHeight="1" x14ac:dyDescent="0.2">
      <c r="A155" s="23"/>
      <c r="B155" s="23"/>
      <c r="C155" s="23"/>
      <c r="D155" s="23"/>
      <c r="E155" s="23"/>
      <c r="F155" s="57"/>
      <c r="G155" s="23"/>
      <c r="H155" s="23"/>
      <c r="I155" s="23"/>
      <c r="J155" s="23"/>
      <c r="K155" s="13"/>
      <c r="L155" s="23"/>
      <c r="M155" s="23"/>
      <c r="N155" s="257"/>
      <c r="O155" s="257"/>
      <c r="P155" s="23"/>
      <c r="Q155" s="23"/>
      <c r="R155" s="23"/>
      <c r="S155" s="23"/>
      <c r="T155" s="23"/>
      <c r="U155" s="23"/>
      <c r="V155" s="23"/>
      <c r="W155" s="23"/>
      <c r="X155" s="23"/>
    </row>
    <row r="156" spans="1:24" ht="14.25" customHeight="1" x14ac:dyDescent="0.2">
      <c r="A156" s="23"/>
      <c r="B156" s="23"/>
      <c r="C156" s="23"/>
      <c r="D156" s="23"/>
      <c r="E156" s="23"/>
      <c r="F156" s="57"/>
      <c r="G156" s="23"/>
      <c r="H156" s="23"/>
      <c r="I156" s="23"/>
      <c r="J156" s="23"/>
      <c r="K156" s="13"/>
      <c r="L156" s="23"/>
      <c r="M156" s="23"/>
      <c r="N156" s="257"/>
      <c r="O156" s="257"/>
      <c r="P156" s="23"/>
      <c r="Q156" s="23"/>
      <c r="R156" s="23"/>
      <c r="S156" s="23"/>
      <c r="T156" s="23"/>
      <c r="U156" s="23"/>
      <c r="V156" s="23"/>
      <c r="W156" s="23"/>
      <c r="X156" s="23"/>
    </row>
    <row r="157" spans="1:24" ht="14.25" customHeight="1" x14ac:dyDescent="0.2">
      <c r="A157" s="23"/>
      <c r="B157" s="23"/>
      <c r="C157" s="23"/>
      <c r="D157" s="23"/>
      <c r="E157" s="23"/>
      <c r="F157" s="57"/>
      <c r="G157" s="23"/>
      <c r="H157" s="23"/>
      <c r="I157" s="23"/>
      <c r="J157" s="23"/>
      <c r="K157" s="13"/>
      <c r="L157" s="23"/>
      <c r="M157" s="23"/>
      <c r="N157" s="257"/>
      <c r="O157" s="257"/>
      <c r="P157" s="23"/>
      <c r="Q157" s="23"/>
      <c r="R157" s="23"/>
      <c r="S157" s="23"/>
      <c r="T157" s="23"/>
      <c r="U157" s="23"/>
      <c r="V157" s="23"/>
      <c r="W157" s="23"/>
      <c r="X157" s="23"/>
    </row>
    <row r="158" spans="1:24" ht="14.25" customHeight="1" x14ac:dyDescent="0.2">
      <c r="A158" s="23"/>
      <c r="B158" s="23"/>
      <c r="C158" s="23"/>
      <c r="D158" s="23"/>
      <c r="E158" s="23"/>
      <c r="F158" s="57"/>
      <c r="G158" s="23"/>
      <c r="H158" s="23"/>
      <c r="I158" s="23"/>
      <c r="J158" s="23"/>
      <c r="K158" s="13"/>
      <c r="L158" s="23"/>
      <c r="M158" s="23"/>
      <c r="N158" s="257"/>
      <c r="O158" s="257"/>
      <c r="P158" s="23"/>
      <c r="Q158" s="23"/>
      <c r="R158" s="23"/>
      <c r="S158" s="23"/>
      <c r="T158" s="23"/>
      <c r="U158" s="23"/>
      <c r="V158" s="23"/>
      <c r="W158" s="23"/>
      <c r="X158" s="23"/>
    </row>
    <row r="159" spans="1:24" ht="14.25" customHeight="1" x14ac:dyDescent="0.2">
      <c r="A159" s="23"/>
      <c r="B159" s="23"/>
      <c r="C159" s="23"/>
      <c r="D159" s="23"/>
      <c r="E159" s="23"/>
      <c r="F159" s="57"/>
      <c r="G159" s="23"/>
      <c r="H159" s="23"/>
      <c r="I159" s="23"/>
      <c r="J159" s="23"/>
      <c r="K159" s="13"/>
      <c r="L159" s="23"/>
      <c r="M159" s="23"/>
      <c r="N159" s="257"/>
      <c r="O159" s="257"/>
      <c r="P159" s="23"/>
      <c r="Q159" s="23"/>
      <c r="R159" s="23"/>
      <c r="S159" s="23"/>
      <c r="T159" s="23"/>
      <c r="U159" s="23"/>
      <c r="V159" s="23"/>
      <c r="W159" s="23"/>
      <c r="X159" s="23"/>
    </row>
    <row r="160" spans="1:24" ht="14.25" customHeight="1" x14ac:dyDescent="0.2">
      <c r="A160" s="23"/>
      <c r="B160" s="23"/>
      <c r="C160" s="23"/>
      <c r="D160" s="23"/>
      <c r="E160" s="23"/>
      <c r="F160" s="57"/>
      <c r="G160" s="23"/>
      <c r="H160" s="23"/>
      <c r="I160" s="23"/>
      <c r="J160" s="23"/>
      <c r="K160" s="13"/>
      <c r="L160" s="23"/>
      <c r="M160" s="23"/>
      <c r="N160" s="257"/>
      <c r="O160" s="257"/>
      <c r="P160" s="23"/>
      <c r="Q160" s="23"/>
      <c r="R160" s="23"/>
      <c r="S160" s="23"/>
      <c r="T160" s="23"/>
      <c r="U160" s="23"/>
      <c r="V160" s="23"/>
      <c r="W160" s="23"/>
      <c r="X160" s="23"/>
    </row>
    <row r="161" spans="1:24" ht="14.25" customHeight="1" x14ac:dyDescent="0.2">
      <c r="A161" s="23"/>
      <c r="B161" s="23"/>
      <c r="C161" s="23"/>
      <c r="D161" s="23"/>
      <c r="E161" s="23"/>
      <c r="F161" s="57"/>
      <c r="G161" s="23"/>
      <c r="H161" s="23"/>
      <c r="I161" s="23"/>
      <c r="J161" s="23"/>
      <c r="K161" s="13"/>
      <c r="L161" s="23"/>
      <c r="M161" s="23"/>
      <c r="N161" s="257"/>
      <c r="O161" s="257"/>
      <c r="P161" s="23"/>
      <c r="Q161" s="23"/>
      <c r="R161" s="23"/>
      <c r="S161" s="23"/>
      <c r="T161" s="23"/>
      <c r="U161" s="23"/>
      <c r="V161" s="23"/>
      <c r="W161" s="23"/>
      <c r="X161" s="23"/>
    </row>
    <row r="162" spans="1:24" ht="14.25" customHeight="1" x14ac:dyDescent="0.2">
      <c r="A162" s="23"/>
      <c r="B162" s="23"/>
      <c r="C162" s="23"/>
      <c r="D162" s="23"/>
      <c r="E162" s="23"/>
      <c r="F162" s="57"/>
      <c r="G162" s="23"/>
      <c r="H162" s="23"/>
      <c r="I162" s="23"/>
      <c r="J162" s="23"/>
      <c r="K162" s="13"/>
      <c r="L162" s="23"/>
      <c r="M162" s="23"/>
      <c r="N162" s="257"/>
      <c r="O162" s="257"/>
      <c r="P162" s="23"/>
      <c r="Q162" s="23"/>
      <c r="R162" s="23"/>
      <c r="S162" s="23"/>
      <c r="T162" s="23"/>
      <c r="U162" s="23"/>
      <c r="V162" s="23"/>
      <c r="W162" s="23"/>
      <c r="X162" s="23"/>
    </row>
    <row r="163" spans="1:24" ht="14.25" customHeight="1" x14ac:dyDescent="0.2">
      <c r="A163" s="23"/>
      <c r="B163" s="23"/>
      <c r="C163" s="23"/>
      <c r="D163" s="23"/>
      <c r="E163" s="23"/>
      <c r="F163" s="57"/>
      <c r="G163" s="23"/>
      <c r="H163" s="23"/>
      <c r="I163" s="23"/>
      <c r="J163" s="23"/>
      <c r="K163" s="13"/>
      <c r="L163" s="23"/>
      <c r="M163" s="23"/>
      <c r="N163" s="257"/>
      <c r="O163" s="257"/>
      <c r="P163" s="23"/>
      <c r="Q163" s="23"/>
      <c r="R163" s="23"/>
      <c r="S163" s="23"/>
      <c r="T163" s="23"/>
      <c r="U163" s="23"/>
      <c r="V163" s="23"/>
      <c r="W163" s="23"/>
      <c r="X163" s="23"/>
    </row>
    <row r="164" spans="1:24" ht="14.25" customHeight="1" x14ac:dyDescent="0.2">
      <c r="A164" s="23"/>
      <c r="B164" s="23"/>
      <c r="C164" s="23"/>
      <c r="D164" s="23"/>
      <c r="E164" s="23"/>
      <c r="F164" s="57"/>
      <c r="G164" s="23"/>
      <c r="H164" s="23"/>
      <c r="I164" s="23"/>
      <c r="J164" s="23"/>
      <c r="K164" s="13"/>
      <c r="L164" s="23"/>
      <c r="M164" s="23"/>
      <c r="N164" s="257"/>
      <c r="O164" s="257"/>
      <c r="P164" s="23"/>
      <c r="Q164" s="23"/>
      <c r="R164" s="23"/>
      <c r="S164" s="23"/>
      <c r="T164" s="23"/>
      <c r="U164" s="23"/>
      <c r="V164" s="23"/>
      <c r="W164" s="23"/>
      <c r="X164" s="23"/>
    </row>
    <row r="165" spans="1:24" ht="14.25" customHeight="1" x14ac:dyDescent="0.2">
      <c r="A165" s="23"/>
      <c r="B165" s="23"/>
      <c r="C165" s="23"/>
      <c r="D165" s="23"/>
      <c r="E165" s="23"/>
      <c r="F165" s="57"/>
      <c r="G165" s="23"/>
      <c r="H165" s="23"/>
      <c r="I165" s="23"/>
      <c r="J165" s="23"/>
      <c r="K165" s="13"/>
      <c r="L165" s="23"/>
      <c r="M165" s="23"/>
      <c r="N165" s="257"/>
      <c r="O165" s="257"/>
      <c r="P165" s="23"/>
      <c r="Q165" s="23"/>
      <c r="R165" s="23"/>
      <c r="S165" s="23"/>
      <c r="T165" s="23"/>
      <c r="U165" s="23"/>
      <c r="V165" s="23"/>
      <c r="W165" s="23"/>
      <c r="X165" s="23"/>
    </row>
    <row r="166" spans="1:24" ht="14.25" customHeight="1" x14ac:dyDescent="0.2">
      <c r="A166" s="23"/>
      <c r="B166" s="23"/>
      <c r="C166" s="23"/>
      <c r="D166" s="23"/>
      <c r="E166" s="23"/>
      <c r="F166" s="57"/>
      <c r="G166" s="23"/>
      <c r="H166" s="23"/>
      <c r="I166" s="23"/>
      <c r="J166" s="23"/>
      <c r="K166" s="13"/>
      <c r="L166" s="23"/>
      <c r="M166" s="23"/>
      <c r="N166" s="257"/>
      <c r="O166" s="257"/>
      <c r="P166" s="23"/>
      <c r="Q166" s="23"/>
      <c r="R166" s="23"/>
      <c r="S166" s="23"/>
      <c r="T166" s="23"/>
      <c r="U166" s="23"/>
      <c r="V166" s="23"/>
      <c r="W166" s="23"/>
      <c r="X166" s="23"/>
    </row>
    <row r="167" spans="1:24" ht="14.25" customHeight="1" x14ac:dyDescent="0.2">
      <c r="A167" s="23"/>
      <c r="B167" s="23"/>
      <c r="C167" s="23"/>
      <c r="D167" s="23"/>
      <c r="E167" s="23"/>
      <c r="F167" s="57"/>
      <c r="G167" s="23"/>
      <c r="H167" s="23"/>
      <c r="I167" s="23"/>
      <c r="J167" s="23"/>
      <c r="K167" s="13"/>
      <c r="L167" s="23"/>
      <c r="M167" s="23"/>
      <c r="N167" s="257"/>
      <c r="O167" s="257"/>
      <c r="P167" s="23"/>
      <c r="Q167" s="23"/>
      <c r="R167" s="23"/>
      <c r="S167" s="23"/>
      <c r="T167" s="23"/>
      <c r="U167" s="23"/>
      <c r="V167" s="23"/>
      <c r="W167" s="23"/>
      <c r="X167" s="23"/>
    </row>
    <row r="168" spans="1:24" ht="14.25" customHeight="1" x14ac:dyDescent="0.2">
      <c r="A168" s="23"/>
      <c r="B168" s="23"/>
      <c r="C168" s="23"/>
      <c r="D168" s="23"/>
      <c r="E168" s="23"/>
      <c r="F168" s="57"/>
      <c r="G168" s="23"/>
      <c r="H168" s="23"/>
      <c r="I168" s="23"/>
      <c r="J168" s="23"/>
      <c r="K168" s="13"/>
      <c r="L168" s="23"/>
      <c r="M168" s="23"/>
      <c r="N168" s="257"/>
      <c r="O168" s="257"/>
      <c r="P168" s="23"/>
      <c r="Q168" s="23"/>
      <c r="R168" s="23"/>
      <c r="S168" s="23"/>
      <c r="T168" s="23"/>
      <c r="U168" s="23"/>
      <c r="V168" s="23"/>
      <c r="W168" s="23"/>
      <c r="X168" s="23"/>
    </row>
    <row r="169" spans="1:24" ht="14.25" customHeight="1" x14ac:dyDescent="0.2">
      <c r="A169" s="23"/>
      <c r="B169" s="23"/>
      <c r="C169" s="23"/>
      <c r="D169" s="23"/>
      <c r="E169" s="23"/>
      <c r="F169" s="57"/>
      <c r="G169" s="23"/>
      <c r="H169" s="23"/>
      <c r="I169" s="23"/>
      <c r="J169" s="23"/>
      <c r="K169" s="13"/>
      <c r="L169" s="23"/>
      <c r="M169" s="23"/>
      <c r="N169" s="257"/>
      <c r="O169" s="257"/>
      <c r="P169" s="23"/>
      <c r="Q169" s="23"/>
      <c r="R169" s="23"/>
      <c r="S169" s="23"/>
      <c r="T169" s="23"/>
      <c r="U169" s="23"/>
      <c r="V169" s="23"/>
      <c r="W169" s="23"/>
      <c r="X169" s="23"/>
    </row>
    <row r="170" spans="1:24" ht="14.25" customHeight="1" x14ac:dyDescent="0.2">
      <c r="A170" s="23"/>
      <c r="B170" s="23"/>
      <c r="C170" s="23"/>
      <c r="D170" s="23"/>
      <c r="E170" s="23"/>
      <c r="F170" s="57"/>
      <c r="G170" s="23"/>
      <c r="H170" s="23"/>
      <c r="I170" s="23"/>
      <c r="J170" s="23"/>
      <c r="K170" s="13"/>
      <c r="L170" s="23"/>
      <c r="M170" s="23"/>
      <c r="N170" s="257"/>
      <c r="O170" s="257"/>
      <c r="P170" s="23"/>
      <c r="Q170" s="23"/>
      <c r="R170" s="23"/>
      <c r="S170" s="23"/>
      <c r="T170" s="23"/>
      <c r="U170" s="23"/>
      <c r="V170" s="23"/>
      <c r="W170" s="23"/>
      <c r="X170" s="23"/>
    </row>
    <row r="171" spans="1:24" ht="14.25" customHeight="1" x14ac:dyDescent="0.2">
      <c r="A171" s="23"/>
      <c r="B171" s="23"/>
      <c r="C171" s="23"/>
      <c r="D171" s="23"/>
      <c r="E171" s="23"/>
      <c r="F171" s="57"/>
      <c r="G171" s="23"/>
      <c r="H171" s="23"/>
      <c r="I171" s="23"/>
      <c r="J171" s="23"/>
      <c r="K171" s="13"/>
      <c r="L171" s="23"/>
      <c r="M171" s="23"/>
      <c r="N171" s="257"/>
      <c r="O171" s="257"/>
      <c r="P171" s="23"/>
      <c r="Q171" s="23"/>
      <c r="R171" s="23"/>
      <c r="S171" s="23"/>
      <c r="T171" s="23"/>
      <c r="U171" s="23"/>
      <c r="V171" s="23"/>
      <c r="W171" s="23"/>
      <c r="X171" s="23"/>
    </row>
    <row r="172" spans="1:24" ht="14.25" customHeight="1" x14ac:dyDescent="0.2">
      <c r="A172" s="23"/>
      <c r="B172" s="23"/>
      <c r="C172" s="23"/>
      <c r="D172" s="23"/>
      <c r="E172" s="23"/>
      <c r="F172" s="57"/>
      <c r="G172" s="23"/>
      <c r="H172" s="23"/>
      <c r="I172" s="23"/>
      <c r="J172" s="23"/>
      <c r="K172" s="13"/>
      <c r="L172" s="23"/>
      <c r="M172" s="23"/>
      <c r="N172" s="257"/>
      <c r="O172" s="257"/>
      <c r="P172" s="23"/>
      <c r="Q172" s="23"/>
      <c r="R172" s="23"/>
      <c r="S172" s="23"/>
      <c r="T172" s="23"/>
      <c r="U172" s="23"/>
      <c r="V172" s="23"/>
      <c r="W172" s="23"/>
      <c r="X172" s="23"/>
    </row>
    <row r="173" spans="1:24" ht="14.25" customHeight="1" x14ac:dyDescent="0.2">
      <c r="A173" s="23"/>
      <c r="B173" s="23"/>
      <c r="C173" s="23"/>
      <c r="D173" s="23"/>
      <c r="E173" s="23"/>
      <c r="F173" s="57"/>
      <c r="G173" s="23"/>
      <c r="H173" s="23"/>
      <c r="I173" s="23"/>
      <c r="J173" s="23"/>
      <c r="K173" s="13"/>
      <c r="L173" s="23"/>
      <c r="M173" s="23"/>
      <c r="N173" s="257"/>
      <c r="O173" s="257"/>
      <c r="P173" s="23"/>
      <c r="Q173" s="23"/>
      <c r="R173" s="23"/>
      <c r="S173" s="23"/>
      <c r="T173" s="23"/>
      <c r="U173" s="23"/>
      <c r="V173" s="23"/>
      <c r="W173" s="23"/>
      <c r="X173" s="23"/>
    </row>
    <row r="174" spans="1:24" ht="14.25" customHeight="1" x14ac:dyDescent="0.2">
      <c r="A174" s="23"/>
      <c r="B174" s="23"/>
      <c r="C174" s="23"/>
      <c r="D174" s="23"/>
      <c r="E174" s="23"/>
      <c r="F174" s="57"/>
      <c r="G174" s="23"/>
      <c r="H174" s="23"/>
      <c r="I174" s="23"/>
      <c r="J174" s="23"/>
      <c r="K174" s="13"/>
      <c r="L174" s="23"/>
      <c r="M174" s="23"/>
      <c r="N174" s="257"/>
      <c r="O174" s="257"/>
      <c r="P174" s="23"/>
      <c r="Q174" s="23"/>
      <c r="R174" s="23"/>
      <c r="S174" s="23"/>
      <c r="T174" s="23"/>
      <c r="U174" s="23"/>
      <c r="V174" s="23"/>
      <c r="W174" s="23"/>
      <c r="X174" s="23"/>
    </row>
    <row r="175" spans="1:24" ht="14.25" customHeight="1" x14ac:dyDescent="0.2">
      <c r="A175" s="23"/>
      <c r="B175" s="23"/>
      <c r="C175" s="23"/>
      <c r="D175" s="23"/>
      <c r="E175" s="23"/>
      <c r="F175" s="57"/>
      <c r="G175" s="23"/>
      <c r="H175" s="23"/>
      <c r="I175" s="23"/>
      <c r="J175" s="23"/>
      <c r="K175" s="13"/>
      <c r="L175" s="23"/>
      <c r="M175" s="23"/>
      <c r="N175" s="257"/>
      <c r="O175" s="257"/>
      <c r="P175" s="23"/>
      <c r="Q175" s="23"/>
      <c r="R175" s="23"/>
      <c r="S175" s="23"/>
      <c r="T175" s="23"/>
      <c r="U175" s="23"/>
      <c r="V175" s="23"/>
      <c r="W175" s="23"/>
      <c r="X175" s="23"/>
    </row>
    <row r="176" spans="1:24" ht="14.25" customHeight="1" x14ac:dyDescent="0.2">
      <c r="A176" s="23"/>
      <c r="B176" s="23"/>
      <c r="C176" s="23"/>
      <c r="D176" s="23"/>
      <c r="E176" s="23"/>
      <c r="F176" s="57"/>
      <c r="G176" s="23"/>
      <c r="H176" s="23"/>
      <c r="I176" s="23"/>
      <c r="J176" s="23"/>
      <c r="K176" s="13"/>
      <c r="L176" s="23"/>
      <c r="M176" s="23"/>
      <c r="N176" s="257"/>
      <c r="O176" s="257"/>
      <c r="P176" s="23"/>
      <c r="Q176" s="23"/>
      <c r="R176" s="23"/>
      <c r="S176" s="23"/>
      <c r="T176" s="23"/>
      <c r="U176" s="23"/>
      <c r="V176" s="23"/>
      <c r="W176" s="23"/>
      <c r="X176" s="23"/>
    </row>
    <row r="177" spans="1:24" ht="14.25" customHeight="1" x14ac:dyDescent="0.2">
      <c r="A177" s="23"/>
      <c r="B177" s="23"/>
      <c r="C177" s="23"/>
      <c r="D177" s="23"/>
      <c r="E177" s="23"/>
      <c r="F177" s="57"/>
      <c r="G177" s="23"/>
      <c r="H177" s="23"/>
      <c r="I177" s="23"/>
      <c r="J177" s="23"/>
      <c r="K177" s="13"/>
      <c r="L177" s="23"/>
      <c r="M177" s="23"/>
      <c r="N177" s="257"/>
      <c r="O177" s="257"/>
      <c r="P177" s="23"/>
      <c r="Q177" s="23"/>
      <c r="R177" s="23"/>
      <c r="S177" s="23"/>
      <c r="T177" s="23"/>
      <c r="U177" s="23"/>
      <c r="V177" s="23"/>
      <c r="W177" s="23"/>
      <c r="X177" s="23"/>
    </row>
    <row r="178" spans="1:24" ht="14.25" customHeight="1" x14ac:dyDescent="0.2">
      <c r="A178" s="23"/>
      <c r="B178" s="23"/>
      <c r="C178" s="23"/>
      <c r="D178" s="23"/>
      <c r="E178" s="23"/>
      <c r="F178" s="57"/>
      <c r="G178" s="23"/>
      <c r="H178" s="23"/>
      <c r="I178" s="23"/>
      <c r="J178" s="23"/>
      <c r="K178" s="13"/>
      <c r="L178" s="23"/>
      <c r="M178" s="23"/>
      <c r="N178" s="257"/>
      <c r="O178" s="257"/>
      <c r="P178" s="23"/>
      <c r="Q178" s="23"/>
      <c r="R178" s="23"/>
      <c r="S178" s="23"/>
      <c r="T178" s="23"/>
      <c r="U178" s="23"/>
      <c r="V178" s="23"/>
      <c r="W178" s="23"/>
      <c r="X178" s="23"/>
    </row>
    <row r="179" spans="1:24" ht="14.25" customHeight="1" x14ac:dyDescent="0.2">
      <c r="A179" s="23"/>
      <c r="B179" s="23"/>
      <c r="C179" s="23"/>
      <c r="D179" s="23"/>
      <c r="E179" s="23"/>
      <c r="F179" s="57"/>
      <c r="G179" s="23"/>
      <c r="H179" s="23"/>
      <c r="I179" s="23"/>
      <c r="J179" s="23"/>
      <c r="K179" s="13"/>
      <c r="L179" s="23"/>
      <c r="M179" s="23"/>
      <c r="N179" s="257"/>
      <c r="O179" s="257"/>
      <c r="P179" s="23"/>
      <c r="Q179" s="23"/>
      <c r="R179" s="23"/>
      <c r="S179" s="23"/>
      <c r="T179" s="23"/>
      <c r="U179" s="23"/>
      <c r="V179" s="23"/>
      <c r="W179" s="23"/>
      <c r="X179" s="23"/>
    </row>
    <row r="180" spans="1:24" ht="14.25" customHeight="1" x14ac:dyDescent="0.2">
      <c r="A180" s="23"/>
      <c r="B180" s="23"/>
      <c r="C180" s="23"/>
      <c r="D180" s="23"/>
      <c r="E180" s="23"/>
      <c r="F180" s="57"/>
      <c r="G180" s="23"/>
      <c r="H180" s="23"/>
      <c r="I180" s="23"/>
      <c r="J180" s="23"/>
      <c r="K180" s="13"/>
      <c r="L180" s="23"/>
      <c r="M180" s="23"/>
      <c r="N180" s="257"/>
      <c r="O180" s="257"/>
      <c r="P180" s="23"/>
      <c r="Q180" s="23"/>
      <c r="R180" s="23"/>
      <c r="S180" s="23"/>
      <c r="T180" s="23"/>
      <c r="U180" s="23"/>
      <c r="V180" s="23"/>
      <c r="W180" s="23"/>
      <c r="X180" s="23"/>
    </row>
    <row r="181" spans="1:24" ht="14.25" customHeight="1" x14ac:dyDescent="0.2">
      <c r="A181" s="23"/>
      <c r="B181" s="23"/>
      <c r="C181" s="23"/>
      <c r="D181" s="23"/>
      <c r="E181" s="23"/>
      <c r="F181" s="57"/>
      <c r="G181" s="23"/>
      <c r="H181" s="23"/>
      <c r="I181" s="23"/>
      <c r="J181" s="23"/>
      <c r="K181" s="13"/>
      <c r="L181" s="23"/>
      <c r="M181" s="23"/>
      <c r="N181" s="257"/>
      <c r="O181" s="257"/>
      <c r="P181" s="23"/>
      <c r="Q181" s="23"/>
      <c r="R181" s="23"/>
      <c r="S181" s="23"/>
      <c r="T181" s="23"/>
      <c r="U181" s="23"/>
      <c r="V181" s="23"/>
      <c r="W181" s="23"/>
      <c r="X181" s="23"/>
    </row>
    <row r="182" spans="1:24" ht="14.25" customHeight="1" x14ac:dyDescent="0.2">
      <c r="A182" s="23"/>
      <c r="B182" s="23"/>
      <c r="C182" s="23"/>
      <c r="D182" s="23"/>
      <c r="E182" s="23"/>
      <c r="F182" s="57"/>
      <c r="G182" s="23"/>
      <c r="H182" s="23"/>
      <c r="I182" s="23"/>
      <c r="J182" s="23"/>
      <c r="K182" s="13"/>
      <c r="L182" s="23"/>
      <c r="M182" s="23"/>
      <c r="N182" s="257"/>
      <c r="O182" s="257"/>
      <c r="P182" s="23"/>
      <c r="Q182" s="23"/>
      <c r="R182" s="23"/>
      <c r="S182" s="23"/>
      <c r="T182" s="23"/>
      <c r="U182" s="23"/>
      <c r="V182" s="23"/>
      <c r="W182" s="23"/>
      <c r="X182" s="23"/>
    </row>
    <row r="183" spans="1:24" ht="14.25" customHeight="1" x14ac:dyDescent="0.2">
      <c r="A183" s="23"/>
      <c r="B183" s="23"/>
      <c r="C183" s="23"/>
      <c r="D183" s="23"/>
      <c r="E183" s="23"/>
      <c r="F183" s="57"/>
      <c r="G183" s="23"/>
      <c r="H183" s="23"/>
      <c r="I183" s="23"/>
      <c r="J183" s="23"/>
      <c r="K183" s="13"/>
      <c r="L183" s="23"/>
      <c r="M183" s="23"/>
      <c r="N183" s="257"/>
      <c r="O183" s="257"/>
      <c r="P183" s="23"/>
      <c r="Q183" s="23"/>
      <c r="R183" s="23"/>
      <c r="S183" s="23"/>
      <c r="T183" s="23"/>
      <c r="U183" s="23"/>
      <c r="V183" s="23"/>
      <c r="W183" s="23"/>
      <c r="X183" s="23"/>
    </row>
    <row r="184" spans="1:24" ht="14.25" customHeight="1" x14ac:dyDescent="0.2">
      <c r="A184" s="23"/>
      <c r="B184" s="23"/>
      <c r="C184" s="23"/>
      <c r="D184" s="23"/>
      <c r="E184" s="23"/>
      <c r="F184" s="57"/>
      <c r="G184" s="23"/>
      <c r="H184" s="23"/>
      <c r="I184" s="23"/>
      <c r="J184" s="23"/>
      <c r="K184" s="13"/>
      <c r="L184" s="23"/>
      <c r="M184" s="23"/>
      <c r="N184" s="257"/>
      <c r="O184" s="257"/>
      <c r="P184" s="23"/>
      <c r="Q184" s="23"/>
      <c r="R184" s="23"/>
      <c r="S184" s="23"/>
      <c r="T184" s="23"/>
      <c r="U184" s="23"/>
      <c r="V184" s="23"/>
      <c r="W184" s="23"/>
      <c r="X184" s="23"/>
    </row>
    <row r="185" spans="1:24" ht="14.25" customHeight="1" x14ac:dyDescent="0.2">
      <c r="A185" s="23"/>
      <c r="B185" s="23"/>
      <c r="C185" s="23"/>
      <c r="D185" s="23"/>
      <c r="E185" s="23"/>
      <c r="F185" s="57"/>
      <c r="G185" s="23"/>
      <c r="H185" s="23"/>
      <c r="I185" s="23"/>
      <c r="J185" s="23"/>
      <c r="K185" s="13"/>
      <c r="L185" s="23"/>
      <c r="M185" s="23"/>
      <c r="N185" s="257"/>
      <c r="O185" s="257"/>
      <c r="P185" s="23"/>
      <c r="Q185" s="23"/>
      <c r="R185" s="23"/>
      <c r="S185" s="23"/>
      <c r="T185" s="23"/>
      <c r="U185" s="23"/>
      <c r="V185" s="23"/>
      <c r="W185" s="23"/>
      <c r="X185" s="23"/>
    </row>
    <row r="186" spans="1:24" ht="14.25" customHeight="1" x14ac:dyDescent="0.2">
      <c r="A186" s="23"/>
      <c r="B186" s="23"/>
      <c r="C186" s="23"/>
      <c r="D186" s="23"/>
      <c r="E186" s="23"/>
      <c r="F186" s="57"/>
      <c r="G186" s="23"/>
      <c r="H186" s="23"/>
      <c r="I186" s="23"/>
      <c r="J186" s="23"/>
      <c r="K186" s="13"/>
      <c r="L186" s="23"/>
      <c r="M186" s="23"/>
      <c r="N186" s="257"/>
      <c r="O186" s="257"/>
      <c r="P186" s="23"/>
      <c r="Q186" s="23"/>
      <c r="R186" s="23"/>
      <c r="S186" s="23"/>
      <c r="T186" s="23"/>
      <c r="U186" s="23"/>
      <c r="V186" s="23"/>
      <c r="W186" s="23"/>
      <c r="X186" s="23"/>
    </row>
    <row r="187" spans="1:24" ht="14.25" customHeight="1" x14ac:dyDescent="0.2">
      <c r="A187" s="23"/>
      <c r="B187" s="23"/>
      <c r="C187" s="23"/>
      <c r="D187" s="23"/>
      <c r="E187" s="23"/>
      <c r="F187" s="57"/>
      <c r="G187" s="23"/>
      <c r="H187" s="23"/>
      <c r="I187" s="23"/>
      <c r="J187" s="23"/>
      <c r="K187" s="13"/>
      <c r="L187" s="23"/>
      <c r="M187" s="23"/>
      <c r="N187" s="257"/>
      <c r="O187" s="257"/>
      <c r="P187" s="23"/>
      <c r="Q187" s="23"/>
      <c r="R187" s="23"/>
      <c r="S187" s="23"/>
      <c r="T187" s="23"/>
      <c r="U187" s="23"/>
      <c r="V187" s="23"/>
      <c r="W187" s="23"/>
      <c r="X187" s="23"/>
    </row>
    <row r="188" spans="1:24" ht="14.25" customHeight="1" x14ac:dyDescent="0.2">
      <c r="A188" s="23"/>
      <c r="B188" s="23"/>
      <c r="C188" s="23"/>
      <c r="D188" s="23"/>
      <c r="E188" s="23"/>
      <c r="F188" s="57"/>
      <c r="G188" s="23"/>
      <c r="H188" s="23"/>
      <c r="I188" s="23"/>
      <c r="J188" s="23"/>
      <c r="K188" s="13"/>
      <c r="L188" s="23"/>
      <c r="M188" s="23"/>
      <c r="N188" s="257"/>
      <c r="O188" s="257"/>
      <c r="P188" s="23"/>
      <c r="Q188" s="23"/>
      <c r="R188" s="23"/>
      <c r="S188" s="23"/>
      <c r="T188" s="23"/>
      <c r="U188" s="23"/>
      <c r="V188" s="23"/>
      <c r="W188" s="23"/>
      <c r="X188" s="23"/>
    </row>
    <row r="189" spans="1:24" ht="14.25" customHeight="1" x14ac:dyDescent="0.2">
      <c r="A189" s="23"/>
      <c r="B189" s="23"/>
      <c r="C189" s="23"/>
      <c r="D189" s="23"/>
      <c r="E189" s="23"/>
      <c r="F189" s="57"/>
      <c r="G189" s="23"/>
      <c r="H189" s="23"/>
      <c r="I189" s="23"/>
      <c r="J189" s="23"/>
      <c r="K189" s="13"/>
      <c r="L189" s="23"/>
      <c r="M189" s="23"/>
      <c r="N189" s="257"/>
      <c r="O189" s="257"/>
      <c r="P189" s="23"/>
      <c r="Q189" s="23"/>
      <c r="R189" s="23"/>
      <c r="S189" s="23"/>
      <c r="T189" s="23"/>
      <c r="U189" s="23"/>
      <c r="V189" s="23"/>
      <c r="W189" s="23"/>
      <c r="X189" s="23"/>
    </row>
    <row r="190" spans="1:24" ht="14.25" customHeight="1" x14ac:dyDescent="0.2">
      <c r="A190" s="23"/>
      <c r="B190" s="23"/>
      <c r="C190" s="23"/>
      <c r="D190" s="23"/>
      <c r="E190" s="23"/>
      <c r="F190" s="57"/>
      <c r="G190" s="23"/>
      <c r="H190" s="23"/>
      <c r="I190" s="23"/>
      <c r="J190" s="23"/>
      <c r="K190" s="13"/>
      <c r="L190" s="23"/>
      <c r="M190" s="23"/>
      <c r="N190" s="257"/>
      <c r="O190" s="257"/>
      <c r="P190" s="23"/>
      <c r="Q190" s="23"/>
      <c r="R190" s="23"/>
      <c r="S190" s="23"/>
      <c r="T190" s="23"/>
      <c r="U190" s="23"/>
      <c r="V190" s="23"/>
      <c r="W190" s="23"/>
      <c r="X190" s="23"/>
    </row>
    <row r="191" spans="1:24" ht="14.25" customHeight="1" x14ac:dyDescent="0.2">
      <c r="A191" s="23"/>
      <c r="B191" s="23"/>
      <c r="C191" s="23"/>
      <c r="D191" s="23"/>
      <c r="E191" s="23"/>
      <c r="F191" s="57"/>
      <c r="G191" s="23"/>
      <c r="H191" s="23"/>
      <c r="I191" s="23"/>
      <c r="J191" s="23"/>
      <c r="K191" s="13"/>
      <c r="L191" s="23"/>
      <c r="M191" s="23"/>
      <c r="N191" s="257"/>
      <c r="O191" s="257"/>
      <c r="P191" s="23"/>
      <c r="Q191" s="23"/>
      <c r="R191" s="23"/>
      <c r="S191" s="23"/>
      <c r="T191" s="23"/>
      <c r="U191" s="23"/>
      <c r="V191" s="23"/>
      <c r="W191" s="23"/>
      <c r="X191" s="23"/>
    </row>
    <row r="192" spans="1:24" ht="14.25" customHeight="1" x14ac:dyDescent="0.2">
      <c r="A192" s="23"/>
      <c r="B192" s="23"/>
      <c r="C192" s="23"/>
      <c r="D192" s="23"/>
      <c r="E192" s="23"/>
      <c r="F192" s="57"/>
      <c r="G192" s="23"/>
      <c r="H192" s="23"/>
      <c r="I192" s="23"/>
      <c r="J192" s="23"/>
      <c r="K192" s="13"/>
      <c r="L192" s="23"/>
      <c r="M192" s="23"/>
      <c r="N192" s="257"/>
      <c r="O192" s="257"/>
      <c r="P192" s="23"/>
      <c r="Q192" s="23"/>
      <c r="R192" s="23"/>
      <c r="S192" s="23"/>
      <c r="T192" s="23"/>
      <c r="U192" s="23"/>
      <c r="V192" s="23"/>
      <c r="W192" s="23"/>
      <c r="X192" s="23"/>
    </row>
    <row r="193" spans="1:24" ht="14.25" customHeight="1" x14ac:dyDescent="0.2">
      <c r="A193" s="23"/>
      <c r="B193" s="23"/>
      <c r="C193" s="23"/>
      <c r="D193" s="23"/>
      <c r="E193" s="23"/>
      <c r="F193" s="57"/>
      <c r="G193" s="23"/>
      <c r="H193" s="23"/>
      <c r="I193" s="23"/>
      <c r="J193" s="23"/>
      <c r="K193" s="13"/>
      <c r="L193" s="23"/>
      <c r="M193" s="23"/>
      <c r="N193" s="257"/>
      <c r="O193" s="257"/>
      <c r="P193" s="23"/>
      <c r="Q193" s="23"/>
      <c r="R193" s="23"/>
      <c r="S193" s="23"/>
      <c r="T193" s="23"/>
      <c r="U193" s="23"/>
      <c r="V193" s="23"/>
      <c r="W193" s="23"/>
      <c r="X193" s="23"/>
    </row>
    <row r="194" spans="1:24" ht="14.25" customHeight="1" x14ac:dyDescent="0.2">
      <c r="A194" s="23"/>
      <c r="B194" s="23"/>
      <c r="C194" s="23"/>
      <c r="D194" s="23"/>
      <c r="E194" s="23"/>
      <c r="F194" s="57"/>
      <c r="G194" s="23"/>
      <c r="H194" s="23"/>
      <c r="I194" s="23"/>
      <c r="J194" s="23"/>
      <c r="K194" s="13"/>
      <c r="L194" s="23"/>
      <c r="M194" s="23"/>
      <c r="N194" s="257"/>
      <c r="O194" s="257"/>
      <c r="P194" s="23"/>
      <c r="Q194" s="23"/>
      <c r="R194" s="23"/>
      <c r="S194" s="23"/>
      <c r="T194" s="23"/>
      <c r="U194" s="23"/>
      <c r="V194" s="23"/>
      <c r="W194" s="23"/>
      <c r="X194" s="23"/>
    </row>
    <row r="195" spans="1:24" ht="14.25" customHeight="1" x14ac:dyDescent="0.2">
      <c r="A195" s="23"/>
      <c r="B195" s="23"/>
      <c r="C195" s="23"/>
      <c r="D195" s="23"/>
      <c r="E195" s="23"/>
      <c r="F195" s="57"/>
      <c r="G195" s="23"/>
      <c r="H195" s="23"/>
      <c r="I195" s="23"/>
      <c r="J195" s="23"/>
      <c r="K195" s="13"/>
      <c r="L195" s="23"/>
      <c r="M195" s="23"/>
      <c r="N195" s="257"/>
      <c r="O195" s="257"/>
      <c r="P195" s="23"/>
      <c r="Q195" s="23"/>
      <c r="R195" s="23"/>
      <c r="S195" s="23"/>
      <c r="T195" s="23"/>
      <c r="U195" s="23"/>
      <c r="V195" s="23"/>
      <c r="W195" s="23"/>
      <c r="X195" s="23"/>
    </row>
    <row r="196" spans="1:24" ht="14.25" customHeight="1" x14ac:dyDescent="0.2">
      <c r="A196" s="23"/>
      <c r="B196" s="23"/>
      <c r="C196" s="23"/>
      <c r="D196" s="23"/>
      <c r="E196" s="23"/>
      <c r="F196" s="57"/>
      <c r="G196" s="23"/>
      <c r="H196" s="23"/>
      <c r="I196" s="23"/>
      <c r="J196" s="23"/>
      <c r="K196" s="13"/>
      <c r="L196" s="23"/>
      <c r="M196" s="23"/>
      <c r="N196" s="257"/>
      <c r="O196" s="257"/>
      <c r="P196" s="23"/>
      <c r="Q196" s="23"/>
      <c r="R196" s="23"/>
      <c r="S196" s="23"/>
      <c r="T196" s="23"/>
      <c r="U196" s="23"/>
      <c r="V196" s="23"/>
      <c r="W196" s="23"/>
      <c r="X196" s="23"/>
    </row>
    <row r="197" spans="1:24" ht="14.25" customHeight="1" x14ac:dyDescent="0.2">
      <c r="A197" s="23"/>
      <c r="B197" s="23"/>
      <c r="C197" s="23"/>
      <c r="D197" s="23"/>
      <c r="E197" s="23"/>
      <c r="F197" s="57"/>
      <c r="G197" s="23"/>
      <c r="H197" s="23"/>
      <c r="I197" s="23"/>
      <c r="J197" s="23"/>
      <c r="K197" s="13"/>
      <c r="L197" s="23"/>
      <c r="M197" s="23"/>
      <c r="N197" s="257"/>
      <c r="O197" s="257"/>
      <c r="P197" s="23"/>
      <c r="Q197" s="23"/>
      <c r="R197" s="23"/>
      <c r="S197" s="23"/>
      <c r="T197" s="23"/>
      <c r="U197" s="23"/>
      <c r="V197" s="23"/>
      <c r="W197" s="23"/>
      <c r="X197" s="23"/>
    </row>
    <row r="198" spans="1:24" ht="14.25" customHeight="1" x14ac:dyDescent="0.2">
      <c r="A198" s="23"/>
      <c r="B198" s="23"/>
      <c r="C198" s="23"/>
      <c r="D198" s="23"/>
      <c r="E198" s="23"/>
      <c r="F198" s="57"/>
      <c r="G198" s="23"/>
      <c r="H198" s="23"/>
      <c r="I198" s="23"/>
      <c r="J198" s="23"/>
      <c r="K198" s="13"/>
      <c r="L198" s="23"/>
      <c r="M198" s="23"/>
      <c r="N198" s="257"/>
      <c r="O198" s="257"/>
      <c r="P198" s="23"/>
      <c r="Q198" s="23"/>
      <c r="R198" s="23"/>
      <c r="S198" s="23"/>
      <c r="T198" s="23"/>
      <c r="U198" s="23"/>
      <c r="V198" s="23"/>
      <c r="W198" s="23"/>
      <c r="X198" s="23"/>
    </row>
    <row r="199" spans="1:24" ht="14.25" customHeight="1" x14ac:dyDescent="0.2">
      <c r="A199" s="23"/>
      <c r="B199" s="23"/>
      <c r="C199" s="23"/>
      <c r="D199" s="23"/>
      <c r="E199" s="23"/>
      <c r="F199" s="57"/>
      <c r="G199" s="23"/>
      <c r="H199" s="23"/>
      <c r="I199" s="23"/>
      <c r="J199" s="23"/>
      <c r="K199" s="13"/>
      <c r="L199" s="23"/>
      <c r="M199" s="23"/>
      <c r="N199" s="257"/>
      <c r="O199" s="257"/>
      <c r="P199" s="23"/>
      <c r="Q199" s="23"/>
      <c r="R199" s="23"/>
      <c r="S199" s="23"/>
      <c r="T199" s="23"/>
      <c r="U199" s="23"/>
      <c r="V199" s="23"/>
      <c r="W199" s="23"/>
      <c r="X199" s="23"/>
    </row>
    <row r="200" spans="1:24" ht="14.25" customHeight="1" x14ac:dyDescent="0.2">
      <c r="A200" s="23"/>
      <c r="B200" s="23"/>
      <c r="C200" s="23"/>
      <c r="D200" s="23"/>
      <c r="E200" s="23"/>
      <c r="F200" s="57"/>
      <c r="G200" s="23"/>
      <c r="H200" s="23"/>
      <c r="I200" s="23"/>
      <c r="J200" s="23"/>
      <c r="K200" s="13"/>
      <c r="L200" s="23"/>
      <c r="M200" s="23"/>
      <c r="N200" s="257"/>
      <c r="O200" s="257"/>
      <c r="P200" s="23"/>
      <c r="Q200" s="23"/>
      <c r="R200" s="23"/>
      <c r="S200" s="23"/>
      <c r="T200" s="23"/>
      <c r="U200" s="23"/>
      <c r="V200" s="23"/>
      <c r="W200" s="23"/>
      <c r="X200" s="23"/>
    </row>
    <row r="201" spans="1:24" ht="14.25" customHeight="1" x14ac:dyDescent="0.2">
      <c r="A201" s="23"/>
      <c r="B201" s="23"/>
      <c r="C201" s="23"/>
      <c r="D201" s="23"/>
      <c r="E201" s="23"/>
      <c r="F201" s="57"/>
      <c r="G201" s="23"/>
      <c r="H201" s="23"/>
      <c r="I201" s="23"/>
      <c r="J201" s="23"/>
      <c r="K201" s="13"/>
      <c r="L201" s="23"/>
      <c r="M201" s="23"/>
      <c r="N201" s="257"/>
      <c r="O201" s="257"/>
      <c r="P201" s="23"/>
      <c r="Q201" s="23"/>
      <c r="R201" s="23"/>
      <c r="S201" s="23"/>
      <c r="T201" s="23"/>
      <c r="U201" s="23"/>
      <c r="V201" s="23"/>
      <c r="W201" s="23"/>
      <c r="X201" s="23"/>
    </row>
    <row r="202" spans="1:24" ht="14.25" customHeight="1" x14ac:dyDescent="0.2">
      <c r="A202" s="23"/>
      <c r="B202" s="23"/>
      <c r="C202" s="23"/>
      <c r="D202" s="23"/>
      <c r="E202" s="23"/>
      <c r="F202" s="57"/>
      <c r="G202" s="23"/>
      <c r="H202" s="23"/>
      <c r="I202" s="23"/>
      <c r="J202" s="23"/>
      <c r="K202" s="13"/>
      <c r="L202" s="23"/>
      <c r="M202" s="23"/>
      <c r="N202" s="257"/>
      <c r="O202" s="257"/>
      <c r="P202" s="23"/>
      <c r="Q202" s="23"/>
      <c r="R202" s="23"/>
      <c r="S202" s="23"/>
      <c r="T202" s="23"/>
      <c r="U202" s="23"/>
      <c r="V202" s="23"/>
      <c r="W202" s="23"/>
      <c r="X202" s="23"/>
    </row>
    <row r="203" spans="1:24" ht="14.25" customHeight="1" x14ac:dyDescent="0.2">
      <c r="A203" s="23"/>
      <c r="B203" s="23"/>
      <c r="C203" s="23"/>
      <c r="D203" s="23"/>
      <c r="E203" s="23"/>
      <c r="F203" s="57"/>
      <c r="G203" s="23"/>
      <c r="H203" s="23"/>
      <c r="I203" s="23"/>
      <c r="J203" s="23"/>
      <c r="K203" s="13"/>
      <c r="L203" s="23"/>
      <c r="M203" s="23"/>
      <c r="N203" s="257"/>
      <c r="O203" s="257"/>
      <c r="P203" s="23"/>
      <c r="Q203" s="23"/>
      <c r="R203" s="23"/>
      <c r="S203" s="23"/>
      <c r="T203" s="23"/>
      <c r="U203" s="23"/>
      <c r="V203" s="23"/>
      <c r="W203" s="23"/>
      <c r="X203" s="23"/>
    </row>
    <row r="204" spans="1:24" ht="14.25" customHeight="1" x14ac:dyDescent="0.2">
      <c r="A204" s="23"/>
      <c r="B204" s="23"/>
      <c r="C204" s="23"/>
      <c r="D204" s="23"/>
      <c r="E204" s="23"/>
      <c r="F204" s="57"/>
      <c r="G204" s="23"/>
      <c r="H204" s="23"/>
      <c r="I204" s="23"/>
      <c r="J204" s="23"/>
      <c r="K204" s="13"/>
      <c r="L204" s="23"/>
      <c r="M204" s="23"/>
      <c r="N204" s="257"/>
      <c r="O204" s="257"/>
      <c r="P204" s="23"/>
      <c r="Q204" s="23"/>
      <c r="R204" s="23"/>
      <c r="S204" s="23"/>
      <c r="T204" s="23"/>
      <c r="U204" s="23"/>
      <c r="V204" s="23"/>
      <c r="W204" s="23"/>
      <c r="X204" s="23"/>
    </row>
    <row r="205" spans="1:24" ht="14.25" customHeight="1" x14ac:dyDescent="0.2">
      <c r="A205" s="23"/>
      <c r="B205" s="23"/>
      <c r="C205" s="23"/>
      <c r="D205" s="23"/>
      <c r="E205" s="23"/>
      <c r="F205" s="57"/>
      <c r="G205" s="23"/>
      <c r="H205" s="23"/>
      <c r="I205" s="23"/>
      <c r="J205" s="23"/>
      <c r="K205" s="13"/>
      <c r="L205" s="23"/>
      <c r="M205" s="23"/>
      <c r="N205" s="257"/>
      <c r="O205" s="257"/>
      <c r="P205" s="23"/>
      <c r="Q205" s="23"/>
      <c r="R205" s="23"/>
      <c r="S205" s="23"/>
      <c r="T205" s="23"/>
      <c r="U205" s="23"/>
      <c r="V205" s="23"/>
      <c r="W205" s="23"/>
      <c r="X205" s="23"/>
    </row>
    <row r="206" spans="1:24" ht="14.25" customHeight="1" x14ac:dyDescent="0.2">
      <c r="A206" s="23"/>
      <c r="B206" s="23"/>
      <c r="C206" s="23"/>
      <c r="D206" s="23"/>
      <c r="E206" s="23"/>
      <c r="F206" s="57"/>
      <c r="G206" s="23"/>
      <c r="H206" s="23"/>
      <c r="I206" s="23"/>
      <c r="J206" s="23"/>
      <c r="K206" s="13"/>
      <c r="L206" s="23"/>
      <c r="M206" s="23"/>
      <c r="N206" s="257"/>
      <c r="O206" s="257"/>
      <c r="P206" s="23"/>
      <c r="Q206" s="23"/>
      <c r="R206" s="23"/>
      <c r="S206" s="23"/>
      <c r="T206" s="23"/>
      <c r="U206" s="23"/>
      <c r="V206" s="23"/>
      <c r="W206" s="23"/>
      <c r="X206" s="23"/>
    </row>
    <row r="207" spans="1:24" ht="14.25" customHeight="1" x14ac:dyDescent="0.2">
      <c r="A207" s="23"/>
      <c r="B207" s="23"/>
      <c r="C207" s="23"/>
      <c r="D207" s="23"/>
      <c r="E207" s="23"/>
      <c r="F207" s="57"/>
      <c r="G207" s="23"/>
      <c r="H207" s="23"/>
      <c r="I207" s="23"/>
      <c r="J207" s="23"/>
      <c r="K207" s="13"/>
      <c r="L207" s="23"/>
      <c r="M207" s="23"/>
      <c r="N207" s="257"/>
      <c r="O207" s="257"/>
      <c r="P207" s="23"/>
      <c r="Q207" s="23"/>
      <c r="R207" s="23"/>
      <c r="S207" s="23"/>
      <c r="T207" s="23"/>
      <c r="U207" s="23"/>
      <c r="V207" s="23"/>
      <c r="W207" s="23"/>
      <c r="X207" s="23"/>
    </row>
    <row r="208" spans="1:24" ht="14.25" customHeight="1" x14ac:dyDescent="0.2">
      <c r="A208" s="23"/>
      <c r="B208" s="23"/>
      <c r="C208" s="23"/>
      <c r="D208" s="23"/>
      <c r="E208" s="23"/>
      <c r="F208" s="57"/>
      <c r="G208" s="23"/>
      <c r="H208" s="23"/>
      <c r="I208" s="23"/>
      <c r="J208" s="23"/>
      <c r="K208" s="13"/>
      <c r="L208" s="23"/>
      <c r="M208" s="23"/>
      <c r="N208" s="257"/>
      <c r="O208" s="257"/>
      <c r="P208" s="23"/>
      <c r="Q208" s="23"/>
      <c r="R208" s="23"/>
      <c r="S208" s="23"/>
      <c r="T208" s="23"/>
      <c r="U208" s="23"/>
      <c r="V208" s="23"/>
      <c r="W208" s="23"/>
      <c r="X208" s="23"/>
    </row>
    <row r="209" spans="1:24" ht="14.25" customHeight="1" x14ac:dyDescent="0.2">
      <c r="A209" s="23"/>
      <c r="B209" s="23"/>
      <c r="C209" s="23"/>
      <c r="D209" s="23"/>
      <c r="E209" s="23"/>
      <c r="F209" s="57"/>
      <c r="G209" s="23"/>
      <c r="H209" s="23"/>
      <c r="I209" s="23"/>
      <c r="J209" s="23"/>
      <c r="K209" s="13"/>
      <c r="L209" s="23"/>
      <c r="M209" s="23"/>
      <c r="N209" s="257"/>
      <c r="O209" s="257"/>
      <c r="P209" s="23"/>
      <c r="Q209" s="23"/>
      <c r="R209" s="23"/>
      <c r="S209" s="23"/>
      <c r="T209" s="23"/>
      <c r="U209" s="23"/>
      <c r="V209" s="23"/>
      <c r="W209" s="23"/>
      <c r="X209" s="23"/>
    </row>
    <row r="210" spans="1:24" ht="14.25" customHeight="1" x14ac:dyDescent="0.2">
      <c r="A210" s="23"/>
      <c r="B210" s="23"/>
      <c r="C210" s="23"/>
      <c r="D210" s="23"/>
      <c r="E210" s="23"/>
      <c r="F210" s="57"/>
      <c r="G210" s="23"/>
      <c r="H210" s="23"/>
      <c r="I210" s="23"/>
      <c r="J210" s="23"/>
      <c r="K210" s="13"/>
      <c r="L210" s="23"/>
      <c r="M210" s="23"/>
      <c r="N210" s="257"/>
      <c r="O210" s="257"/>
      <c r="P210" s="23"/>
      <c r="Q210" s="23"/>
      <c r="R210" s="23"/>
      <c r="S210" s="23"/>
      <c r="T210" s="23"/>
      <c r="U210" s="23"/>
      <c r="V210" s="23"/>
      <c r="W210" s="23"/>
      <c r="X210" s="23"/>
    </row>
    <row r="211" spans="1:24" ht="14.25" customHeight="1" x14ac:dyDescent="0.2">
      <c r="A211" s="23"/>
      <c r="B211" s="23"/>
      <c r="C211" s="23"/>
      <c r="D211" s="23"/>
      <c r="E211" s="23"/>
      <c r="F211" s="57"/>
      <c r="G211" s="23"/>
      <c r="H211" s="23"/>
      <c r="I211" s="23"/>
      <c r="J211" s="23"/>
      <c r="K211" s="13"/>
      <c r="L211" s="23"/>
      <c r="M211" s="23"/>
      <c r="N211" s="257"/>
      <c r="O211" s="257"/>
      <c r="P211" s="23"/>
      <c r="Q211" s="23"/>
      <c r="R211" s="23"/>
      <c r="S211" s="23"/>
      <c r="T211" s="23"/>
      <c r="U211" s="23"/>
      <c r="V211" s="23"/>
      <c r="W211" s="23"/>
      <c r="X211" s="23"/>
    </row>
    <row r="212" spans="1:24" ht="14.25" customHeight="1" x14ac:dyDescent="0.2">
      <c r="A212" s="23"/>
      <c r="B212" s="23"/>
      <c r="C212" s="23"/>
      <c r="D212" s="23"/>
      <c r="E212" s="23"/>
      <c r="F212" s="57"/>
      <c r="G212" s="23"/>
      <c r="H212" s="23"/>
      <c r="I212" s="23"/>
      <c r="J212" s="23"/>
      <c r="K212" s="13"/>
      <c r="L212" s="23"/>
      <c r="M212" s="23"/>
      <c r="N212" s="257"/>
      <c r="O212" s="257"/>
      <c r="P212" s="23"/>
      <c r="Q212" s="23"/>
      <c r="R212" s="23"/>
      <c r="S212" s="23"/>
      <c r="T212" s="23"/>
      <c r="U212" s="23"/>
      <c r="V212" s="23"/>
      <c r="W212" s="23"/>
      <c r="X212" s="23"/>
    </row>
    <row r="213" spans="1:24" ht="14.25" customHeight="1" x14ac:dyDescent="0.2">
      <c r="A213" s="23"/>
      <c r="B213" s="23"/>
      <c r="C213" s="23"/>
      <c r="D213" s="23"/>
      <c r="E213" s="23"/>
      <c r="F213" s="57"/>
      <c r="G213" s="23"/>
      <c r="H213" s="23"/>
      <c r="I213" s="23"/>
      <c r="J213" s="23"/>
      <c r="K213" s="13"/>
      <c r="L213" s="23"/>
      <c r="M213" s="23"/>
      <c r="N213" s="257"/>
      <c r="O213" s="257"/>
      <c r="P213" s="23"/>
      <c r="Q213" s="23"/>
      <c r="R213" s="23"/>
      <c r="S213" s="23"/>
      <c r="T213" s="23"/>
      <c r="U213" s="23"/>
      <c r="V213" s="23"/>
      <c r="W213" s="23"/>
      <c r="X213" s="23"/>
    </row>
    <row r="214" spans="1:24" ht="14.25" customHeight="1" x14ac:dyDescent="0.2">
      <c r="A214" s="23"/>
      <c r="B214" s="23"/>
      <c r="C214" s="23"/>
      <c r="D214" s="23"/>
      <c r="E214" s="23"/>
      <c r="F214" s="57"/>
      <c r="G214" s="23"/>
      <c r="H214" s="23"/>
      <c r="I214" s="23"/>
      <c r="J214" s="23"/>
      <c r="K214" s="13"/>
      <c r="L214" s="23"/>
      <c r="M214" s="23"/>
      <c r="N214" s="257"/>
      <c r="O214" s="257"/>
      <c r="P214" s="23"/>
      <c r="Q214" s="23"/>
      <c r="R214" s="23"/>
      <c r="S214" s="23"/>
      <c r="T214" s="23"/>
      <c r="U214" s="23"/>
      <c r="V214" s="23"/>
      <c r="W214" s="23"/>
      <c r="X214" s="23"/>
    </row>
    <row r="215" spans="1:24" ht="14.25" customHeight="1" x14ac:dyDescent="0.2">
      <c r="A215" s="23"/>
      <c r="B215" s="23"/>
      <c r="C215" s="23"/>
      <c r="D215" s="23"/>
      <c r="E215" s="23"/>
      <c r="F215" s="57"/>
      <c r="G215" s="23"/>
      <c r="H215" s="23"/>
      <c r="I215" s="23"/>
      <c r="J215" s="23"/>
      <c r="K215" s="13"/>
      <c r="L215" s="23"/>
      <c r="M215" s="23"/>
      <c r="N215" s="257"/>
      <c r="O215" s="257"/>
      <c r="P215" s="23"/>
      <c r="Q215" s="23"/>
      <c r="R215" s="23"/>
      <c r="S215" s="23"/>
      <c r="T215" s="23"/>
      <c r="U215" s="23"/>
      <c r="V215" s="23"/>
      <c r="W215" s="23"/>
      <c r="X215" s="23"/>
    </row>
    <row r="216" spans="1:24" ht="14.25" customHeight="1" x14ac:dyDescent="0.2">
      <c r="A216" s="23"/>
      <c r="B216" s="23"/>
      <c r="C216" s="23"/>
      <c r="D216" s="23"/>
      <c r="E216" s="23"/>
      <c r="F216" s="57"/>
      <c r="G216" s="23"/>
      <c r="H216" s="23"/>
      <c r="I216" s="23"/>
      <c r="J216" s="23"/>
      <c r="K216" s="13"/>
      <c r="L216" s="23"/>
      <c r="M216" s="23"/>
      <c r="N216" s="257"/>
      <c r="O216" s="257"/>
      <c r="P216" s="23"/>
      <c r="Q216" s="23"/>
      <c r="R216" s="23"/>
      <c r="S216" s="23"/>
      <c r="T216" s="23"/>
      <c r="U216" s="23"/>
      <c r="V216" s="23"/>
      <c r="W216" s="23"/>
      <c r="X216" s="23"/>
    </row>
    <row r="217" spans="1:24" ht="14.25" customHeight="1" x14ac:dyDescent="0.2">
      <c r="A217" s="23"/>
      <c r="B217" s="23"/>
      <c r="C217" s="23"/>
      <c r="D217" s="23"/>
      <c r="E217" s="23"/>
      <c r="F217" s="57"/>
      <c r="G217" s="23"/>
      <c r="H217" s="23"/>
      <c r="I217" s="23"/>
      <c r="J217" s="23"/>
      <c r="K217" s="13"/>
      <c r="L217" s="23"/>
      <c r="M217" s="23"/>
      <c r="N217" s="257"/>
      <c r="O217" s="257"/>
      <c r="P217" s="23"/>
      <c r="Q217" s="23"/>
      <c r="R217" s="23"/>
      <c r="S217" s="23"/>
      <c r="T217" s="23"/>
      <c r="U217" s="23"/>
      <c r="V217" s="23"/>
      <c r="W217" s="23"/>
      <c r="X217" s="23"/>
    </row>
    <row r="218" spans="1:24" ht="14.25" customHeight="1" x14ac:dyDescent="0.2">
      <c r="A218" s="23"/>
      <c r="B218" s="23"/>
      <c r="C218" s="23"/>
      <c r="D218" s="23"/>
      <c r="E218" s="23"/>
      <c r="F218" s="57"/>
      <c r="G218" s="23"/>
      <c r="H218" s="23"/>
      <c r="I218" s="23"/>
      <c r="J218" s="23"/>
      <c r="K218" s="13"/>
      <c r="L218" s="23"/>
      <c r="M218" s="23"/>
      <c r="N218" s="257"/>
      <c r="O218" s="257"/>
      <c r="P218" s="23"/>
      <c r="Q218" s="23"/>
      <c r="R218" s="23"/>
      <c r="S218" s="23"/>
      <c r="T218" s="23"/>
      <c r="U218" s="23"/>
      <c r="V218" s="23"/>
      <c r="W218" s="23"/>
      <c r="X218" s="23"/>
    </row>
    <row r="219" spans="1:24" ht="14.25" customHeight="1" x14ac:dyDescent="0.2">
      <c r="A219" s="23"/>
      <c r="B219" s="23"/>
      <c r="C219" s="23"/>
      <c r="D219" s="23"/>
      <c r="E219" s="23"/>
      <c r="F219" s="57"/>
      <c r="G219" s="23"/>
      <c r="H219" s="23"/>
      <c r="I219" s="23"/>
      <c r="J219" s="23"/>
      <c r="K219" s="13"/>
      <c r="L219" s="23"/>
      <c r="M219" s="23"/>
      <c r="N219" s="257"/>
      <c r="O219" s="257"/>
      <c r="P219" s="23"/>
      <c r="Q219" s="23"/>
      <c r="R219" s="23"/>
      <c r="S219" s="23"/>
      <c r="T219" s="23"/>
      <c r="U219" s="23"/>
      <c r="V219" s="23"/>
      <c r="W219" s="23"/>
      <c r="X219" s="23"/>
    </row>
    <row r="220" spans="1:24" ht="14.25" customHeight="1" x14ac:dyDescent="0.2">
      <c r="A220" s="23"/>
      <c r="B220" s="23"/>
      <c r="C220" s="23"/>
      <c r="D220" s="23"/>
      <c r="E220" s="23"/>
      <c r="F220" s="57"/>
      <c r="G220" s="23"/>
      <c r="H220" s="23"/>
      <c r="I220" s="23"/>
      <c r="J220" s="23"/>
      <c r="K220" s="13"/>
      <c r="L220" s="23"/>
      <c r="M220" s="23"/>
      <c r="N220" s="257"/>
      <c r="O220" s="257"/>
      <c r="P220" s="23"/>
      <c r="Q220" s="23"/>
      <c r="R220" s="23"/>
      <c r="S220" s="23"/>
      <c r="T220" s="23"/>
      <c r="U220" s="23"/>
      <c r="V220" s="23"/>
      <c r="W220" s="23"/>
      <c r="X220" s="23"/>
    </row>
    <row r="221" spans="1:24" ht="14.25" customHeight="1" x14ac:dyDescent="0.2">
      <c r="A221" s="23"/>
      <c r="B221" s="23"/>
      <c r="C221" s="23"/>
      <c r="D221" s="23"/>
      <c r="E221" s="23"/>
      <c r="F221" s="57"/>
      <c r="G221" s="23"/>
      <c r="H221" s="23"/>
      <c r="I221" s="23"/>
      <c r="J221" s="23"/>
      <c r="K221" s="13"/>
      <c r="L221" s="23"/>
      <c r="M221" s="23"/>
      <c r="N221" s="257"/>
      <c r="O221" s="257"/>
      <c r="P221" s="23"/>
      <c r="Q221" s="23"/>
      <c r="R221" s="23"/>
      <c r="S221" s="23"/>
      <c r="T221" s="23"/>
      <c r="U221" s="23"/>
      <c r="V221" s="23"/>
      <c r="W221" s="23"/>
      <c r="X221" s="23"/>
    </row>
    <row r="222" spans="1:24" ht="14.25" customHeight="1" x14ac:dyDescent="0.2">
      <c r="A222" s="23"/>
      <c r="B222" s="23"/>
      <c r="C222" s="23"/>
      <c r="D222" s="23"/>
      <c r="E222" s="23"/>
      <c r="F222" s="57"/>
      <c r="G222" s="23"/>
      <c r="H222" s="23"/>
      <c r="I222" s="23"/>
      <c r="J222" s="23"/>
      <c r="K222" s="13"/>
      <c r="L222" s="23"/>
      <c r="M222" s="23"/>
      <c r="N222" s="257"/>
      <c r="O222" s="257"/>
      <c r="P222" s="23"/>
      <c r="Q222" s="23"/>
      <c r="R222" s="23"/>
      <c r="S222" s="23"/>
      <c r="T222" s="23"/>
      <c r="U222" s="23"/>
      <c r="V222" s="23"/>
      <c r="W222" s="23"/>
      <c r="X222" s="23"/>
    </row>
    <row r="223" spans="1:24" ht="14.25" customHeight="1" x14ac:dyDescent="0.2">
      <c r="A223" s="23"/>
      <c r="B223" s="23"/>
      <c r="C223" s="23"/>
      <c r="D223" s="23"/>
      <c r="E223" s="23"/>
      <c r="F223" s="57"/>
      <c r="G223" s="23"/>
      <c r="H223" s="23"/>
      <c r="I223" s="23"/>
      <c r="J223" s="23"/>
      <c r="K223" s="13"/>
      <c r="L223" s="23"/>
      <c r="M223" s="23"/>
      <c r="N223" s="257"/>
      <c r="O223" s="257"/>
      <c r="P223" s="23"/>
      <c r="Q223" s="23"/>
      <c r="R223" s="23"/>
      <c r="S223" s="23"/>
      <c r="T223" s="23"/>
      <c r="U223" s="23"/>
      <c r="V223" s="23"/>
      <c r="W223" s="23"/>
      <c r="X223" s="23"/>
    </row>
    <row r="224" spans="1:24" ht="14.25" customHeight="1" x14ac:dyDescent="0.2">
      <c r="A224" s="23"/>
      <c r="B224" s="23"/>
      <c r="C224" s="23"/>
      <c r="D224" s="23"/>
      <c r="E224" s="23"/>
      <c r="F224" s="57"/>
      <c r="G224" s="23"/>
      <c r="H224" s="23"/>
      <c r="I224" s="23"/>
      <c r="J224" s="23"/>
      <c r="K224" s="13"/>
      <c r="L224" s="23"/>
      <c r="M224" s="23"/>
      <c r="N224" s="257"/>
      <c r="O224" s="257"/>
      <c r="P224" s="23"/>
      <c r="Q224" s="23"/>
      <c r="R224" s="23"/>
      <c r="S224" s="23"/>
      <c r="T224" s="23"/>
      <c r="U224" s="23"/>
      <c r="V224" s="23"/>
      <c r="W224" s="23"/>
      <c r="X224" s="23"/>
    </row>
    <row r="225" spans="1:24" ht="14.25" customHeight="1" x14ac:dyDescent="0.2">
      <c r="A225" s="23"/>
      <c r="B225" s="23"/>
      <c r="C225" s="23"/>
      <c r="D225" s="23"/>
      <c r="E225" s="23"/>
      <c r="F225" s="57"/>
      <c r="G225" s="23"/>
      <c r="H225" s="23"/>
      <c r="I225" s="23"/>
      <c r="J225" s="23"/>
      <c r="K225" s="13"/>
      <c r="L225" s="23"/>
      <c r="M225" s="23"/>
      <c r="N225" s="257"/>
      <c r="O225" s="257"/>
      <c r="P225" s="23"/>
      <c r="Q225" s="23"/>
      <c r="R225" s="23"/>
      <c r="S225" s="23"/>
      <c r="T225" s="23"/>
      <c r="U225" s="23"/>
      <c r="V225" s="23"/>
      <c r="W225" s="23"/>
      <c r="X225" s="23"/>
    </row>
    <row r="226" spans="1:24" ht="14.25" customHeight="1" x14ac:dyDescent="0.2">
      <c r="A226" s="23"/>
      <c r="B226" s="23"/>
      <c r="C226" s="23"/>
      <c r="D226" s="23"/>
      <c r="E226" s="23"/>
      <c r="F226" s="57"/>
      <c r="G226" s="23"/>
      <c r="H226" s="23"/>
      <c r="I226" s="23"/>
      <c r="J226" s="23"/>
      <c r="K226" s="13"/>
      <c r="L226" s="23"/>
      <c r="M226" s="23"/>
      <c r="N226" s="257"/>
      <c r="O226" s="257"/>
      <c r="P226" s="23"/>
      <c r="Q226" s="23"/>
      <c r="R226" s="23"/>
      <c r="S226" s="23"/>
      <c r="T226" s="23"/>
      <c r="U226" s="23"/>
      <c r="V226" s="23"/>
      <c r="W226" s="23"/>
      <c r="X226" s="23"/>
    </row>
    <row r="227" spans="1:24" ht="14.25" customHeight="1" x14ac:dyDescent="0.2">
      <c r="A227" s="23"/>
      <c r="B227" s="23"/>
      <c r="C227" s="23"/>
      <c r="D227" s="23"/>
      <c r="E227" s="23"/>
      <c r="F227" s="57"/>
      <c r="G227" s="23"/>
      <c r="H227" s="23"/>
      <c r="I227" s="23"/>
      <c r="J227" s="23"/>
      <c r="K227" s="13"/>
      <c r="L227" s="23"/>
      <c r="M227" s="23"/>
      <c r="N227" s="257"/>
      <c r="O227" s="257"/>
      <c r="P227" s="23"/>
      <c r="Q227" s="23"/>
      <c r="R227" s="23"/>
      <c r="S227" s="23"/>
      <c r="T227" s="23"/>
      <c r="U227" s="23"/>
      <c r="V227" s="23"/>
      <c r="W227" s="23"/>
      <c r="X227" s="23"/>
    </row>
    <row r="228" spans="1:24" ht="14.25" customHeight="1" x14ac:dyDescent="0.2">
      <c r="A228" s="23"/>
      <c r="B228" s="23"/>
      <c r="C228" s="23"/>
      <c r="D228" s="23"/>
      <c r="E228" s="23"/>
      <c r="F228" s="57"/>
      <c r="G228" s="23"/>
      <c r="H228" s="23"/>
      <c r="I228" s="23"/>
      <c r="J228" s="23"/>
      <c r="K228" s="13"/>
      <c r="L228" s="23"/>
      <c r="M228" s="23"/>
      <c r="N228" s="257"/>
      <c r="O228" s="257"/>
      <c r="P228" s="23"/>
      <c r="Q228" s="23"/>
      <c r="R228" s="23"/>
      <c r="S228" s="23"/>
      <c r="T228" s="23"/>
      <c r="U228" s="23"/>
      <c r="V228" s="23"/>
      <c r="W228" s="23"/>
      <c r="X228" s="23"/>
    </row>
    <row r="229" spans="1:24" ht="14.25" customHeight="1" x14ac:dyDescent="0.2">
      <c r="A229" s="23"/>
      <c r="B229" s="23"/>
      <c r="C229" s="23"/>
      <c r="D229" s="23"/>
      <c r="E229" s="23"/>
      <c r="F229" s="57"/>
      <c r="G229" s="23"/>
      <c r="H229" s="23"/>
      <c r="I229" s="23"/>
      <c r="J229" s="23"/>
      <c r="K229" s="13"/>
      <c r="L229" s="23"/>
      <c r="M229" s="23"/>
      <c r="N229" s="257"/>
      <c r="O229" s="257"/>
      <c r="P229" s="23"/>
      <c r="Q229" s="23"/>
      <c r="R229" s="23"/>
      <c r="S229" s="23"/>
      <c r="T229" s="23"/>
      <c r="U229" s="23"/>
      <c r="V229" s="23"/>
      <c r="W229" s="23"/>
      <c r="X229" s="23"/>
    </row>
    <row r="230" spans="1:24" ht="14.25" customHeight="1" x14ac:dyDescent="0.2">
      <c r="A230" s="23"/>
      <c r="B230" s="23"/>
      <c r="C230" s="23"/>
      <c r="D230" s="23"/>
      <c r="E230" s="23"/>
      <c r="F230" s="57"/>
      <c r="G230" s="23"/>
      <c r="H230" s="23"/>
      <c r="I230" s="23"/>
      <c r="J230" s="23"/>
      <c r="K230" s="13"/>
      <c r="L230" s="23"/>
      <c r="M230" s="23"/>
      <c r="N230" s="257"/>
      <c r="O230" s="257"/>
      <c r="P230" s="23"/>
      <c r="Q230" s="23"/>
      <c r="R230" s="23"/>
      <c r="S230" s="23"/>
      <c r="T230" s="23"/>
      <c r="U230" s="23"/>
      <c r="V230" s="23"/>
      <c r="W230" s="23"/>
      <c r="X230" s="23"/>
    </row>
    <row r="231" spans="1:24" ht="14.25" customHeight="1" x14ac:dyDescent="0.2">
      <c r="A231" s="23"/>
      <c r="B231" s="23"/>
      <c r="C231" s="23"/>
      <c r="D231" s="23"/>
      <c r="E231" s="23"/>
      <c r="F231" s="57"/>
      <c r="G231" s="23"/>
      <c r="H231" s="23"/>
      <c r="I231" s="23"/>
      <c r="J231" s="23"/>
      <c r="K231" s="13"/>
      <c r="L231" s="23"/>
      <c r="M231" s="23"/>
      <c r="N231" s="257"/>
      <c r="O231" s="257"/>
      <c r="P231" s="23"/>
      <c r="Q231" s="23"/>
      <c r="R231" s="23"/>
      <c r="S231" s="23"/>
      <c r="T231" s="23"/>
      <c r="U231" s="23"/>
      <c r="V231" s="23"/>
      <c r="W231" s="23"/>
      <c r="X231" s="23"/>
    </row>
    <row r="232" spans="1:24" ht="14.25" customHeight="1" x14ac:dyDescent="0.2">
      <c r="A232" s="23"/>
      <c r="B232" s="23"/>
      <c r="C232" s="23"/>
      <c r="D232" s="23"/>
      <c r="E232" s="23"/>
      <c r="F232" s="57"/>
      <c r="G232" s="23"/>
      <c r="H232" s="23"/>
      <c r="I232" s="23"/>
      <c r="J232" s="23"/>
      <c r="K232" s="13"/>
      <c r="L232" s="23"/>
      <c r="M232" s="23"/>
      <c r="N232" s="257"/>
      <c r="O232" s="257"/>
      <c r="P232" s="23"/>
      <c r="Q232" s="23"/>
      <c r="R232" s="23"/>
      <c r="S232" s="23"/>
      <c r="T232" s="23"/>
      <c r="U232" s="23"/>
      <c r="V232" s="23"/>
      <c r="W232" s="23"/>
      <c r="X232" s="23"/>
    </row>
    <row r="233" spans="1:24" ht="14.25" customHeight="1" x14ac:dyDescent="0.2">
      <c r="A233" s="23"/>
      <c r="B233" s="23"/>
      <c r="C233" s="23"/>
      <c r="D233" s="23"/>
      <c r="E233" s="23"/>
      <c r="F233" s="57"/>
      <c r="G233" s="23"/>
      <c r="H233" s="23"/>
      <c r="I233" s="23"/>
      <c r="J233" s="23"/>
      <c r="K233" s="13"/>
      <c r="L233" s="23"/>
      <c r="M233" s="23"/>
      <c r="N233" s="257"/>
      <c r="O233" s="257"/>
      <c r="P233" s="23"/>
      <c r="Q233" s="23"/>
      <c r="R233" s="23"/>
      <c r="S233" s="23"/>
      <c r="T233" s="23"/>
      <c r="U233" s="23"/>
      <c r="V233" s="23"/>
      <c r="W233" s="23"/>
      <c r="X233" s="23"/>
    </row>
    <row r="234" spans="1:24" ht="14.25" customHeight="1" x14ac:dyDescent="0.2">
      <c r="A234" s="23"/>
      <c r="B234" s="23"/>
      <c r="C234" s="23"/>
      <c r="D234" s="23"/>
      <c r="E234" s="23"/>
      <c r="F234" s="57"/>
      <c r="G234" s="23"/>
      <c r="H234" s="23"/>
      <c r="I234" s="23"/>
      <c r="J234" s="23"/>
      <c r="K234" s="13"/>
      <c r="L234" s="23"/>
      <c r="M234" s="23"/>
      <c r="N234" s="257"/>
      <c r="O234" s="257"/>
      <c r="P234" s="23"/>
      <c r="Q234" s="23"/>
      <c r="R234" s="23"/>
      <c r="S234" s="23"/>
      <c r="T234" s="23"/>
      <c r="U234" s="23"/>
      <c r="V234" s="23"/>
      <c r="W234" s="23"/>
      <c r="X234" s="23"/>
    </row>
    <row r="235" spans="1:24" ht="14.25" customHeight="1" x14ac:dyDescent="0.2">
      <c r="A235" s="23"/>
      <c r="B235" s="23"/>
      <c r="C235" s="23"/>
      <c r="D235" s="23"/>
      <c r="E235" s="23"/>
      <c r="F235" s="57"/>
      <c r="G235" s="23"/>
      <c r="H235" s="23"/>
      <c r="I235" s="23"/>
      <c r="J235" s="23"/>
      <c r="K235" s="13"/>
      <c r="L235" s="23"/>
      <c r="M235" s="23"/>
      <c r="N235" s="257"/>
      <c r="O235" s="257"/>
      <c r="P235" s="23"/>
      <c r="Q235" s="23"/>
      <c r="R235" s="23"/>
      <c r="S235" s="23"/>
      <c r="T235" s="23"/>
      <c r="U235" s="23"/>
      <c r="V235" s="23"/>
      <c r="W235" s="23"/>
      <c r="X235" s="23"/>
    </row>
    <row r="236" spans="1:24" ht="14.25" customHeight="1" x14ac:dyDescent="0.2">
      <c r="A236" s="23"/>
      <c r="B236" s="23"/>
      <c r="C236" s="23"/>
      <c r="D236" s="23"/>
      <c r="E236" s="23"/>
      <c r="F236" s="57"/>
      <c r="G236" s="23"/>
      <c r="H236" s="23"/>
      <c r="I236" s="23"/>
      <c r="J236" s="23"/>
      <c r="K236" s="13"/>
      <c r="L236" s="23"/>
      <c r="M236" s="23"/>
      <c r="N236" s="257"/>
      <c r="O236" s="257"/>
      <c r="P236" s="23"/>
      <c r="Q236" s="23"/>
      <c r="R236" s="23"/>
      <c r="S236" s="23"/>
      <c r="T236" s="23"/>
      <c r="U236" s="23"/>
      <c r="V236" s="23"/>
      <c r="W236" s="23"/>
      <c r="X236" s="23"/>
    </row>
    <row r="237" spans="1:24" ht="14.25" customHeight="1" x14ac:dyDescent="0.2">
      <c r="A237" s="23"/>
      <c r="B237" s="23"/>
      <c r="C237" s="23"/>
      <c r="D237" s="23"/>
      <c r="E237" s="23"/>
      <c r="F237" s="57"/>
      <c r="G237" s="23"/>
      <c r="H237" s="23"/>
      <c r="I237" s="23"/>
      <c r="J237" s="23"/>
      <c r="K237" s="13"/>
      <c r="L237" s="23"/>
      <c r="M237" s="23"/>
      <c r="N237" s="257"/>
      <c r="O237" s="257"/>
      <c r="P237" s="23"/>
      <c r="Q237" s="23"/>
      <c r="R237" s="23"/>
      <c r="S237" s="23"/>
      <c r="T237" s="23"/>
      <c r="U237" s="23"/>
      <c r="V237" s="23"/>
      <c r="W237" s="23"/>
      <c r="X237" s="23"/>
    </row>
    <row r="238" spans="1:24" ht="14.25" customHeight="1" x14ac:dyDescent="0.2">
      <c r="A238" s="23"/>
      <c r="B238" s="23"/>
      <c r="C238" s="23"/>
      <c r="D238" s="23"/>
      <c r="E238" s="23"/>
      <c r="F238" s="57"/>
      <c r="G238" s="23"/>
      <c r="H238" s="23"/>
      <c r="I238" s="23"/>
      <c r="J238" s="23"/>
      <c r="K238" s="13"/>
      <c r="L238" s="23"/>
      <c r="M238" s="23"/>
      <c r="N238" s="257"/>
      <c r="O238" s="257"/>
      <c r="P238" s="23"/>
      <c r="Q238" s="23"/>
      <c r="R238" s="23"/>
      <c r="S238" s="23"/>
      <c r="T238" s="23"/>
      <c r="U238" s="23"/>
      <c r="V238" s="23"/>
      <c r="W238" s="23"/>
      <c r="X238" s="23"/>
    </row>
    <row r="239" spans="1:24" ht="14.25" customHeight="1" x14ac:dyDescent="0.2">
      <c r="A239" s="23"/>
      <c r="B239" s="23"/>
      <c r="C239" s="23"/>
      <c r="D239" s="23"/>
      <c r="E239" s="23"/>
      <c r="F239" s="57"/>
      <c r="G239" s="23"/>
      <c r="H239" s="23"/>
      <c r="I239" s="23"/>
      <c r="J239" s="23"/>
      <c r="K239" s="13"/>
      <c r="L239" s="23"/>
      <c r="M239" s="23"/>
      <c r="N239" s="257"/>
      <c r="O239" s="257"/>
      <c r="P239" s="23"/>
      <c r="Q239" s="23"/>
      <c r="R239" s="23"/>
      <c r="S239" s="23"/>
      <c r="T239" s="23"/>
      <c r="U239" s="23"/>
      <c r="V239" s="23"/>
      <c r="W239" s="23"/>
      <c r="X239" s="23"/>
    </row>
    <row r="240" spans="1:24" ht="14.25" customHeight="1" x14ac:dyDescent="0.2">
      <c r="A240" s="23"/>
      <c r="B240" s="23"/>
      <c r="C240" s="23"/>
      <c r="D240" s="23"/>
      <c r="E240" s="23"/>
      <c r="F240" s="57"/>
      <c r="G240" s="23"/>
      <c r="H240" s="23"/>
      <c r="I240" s="23"/>
      <c r="J240" s="23"/>
      <c r="K240" s="13"/>
      <c r="L240" s="23"/>
      <c r="M240" s="23"/>
      <c r="N240" s="257"/>
      <c r="O240" s="257"/>
      <c r="P240" s="23"/>
      <c r="Q240" s="23"/>
      <c r="R240" s="23"/>
      <c r="S240" s="23"/>
      <c r="T240" s="23"/>
      <c r="U240" s="23"/>
      <c r="V240" s="23"/>
      <c r="W240" s="23"/>
      <c r="X240" s="23"/>
    </row>
    <row r="241" spans="1:24" ht="14.25" customHeight="1" x14ac:dyDescent="0.2">
      <c r="A241" s="23"/>
      <c r="B241" s="23"/>
      <c r="C241" s="23"/>
      <c r="D241" s="23"/>
      <c r="E241" s="23"/>
      <c r="F241" s="57"/>
      <c r="G241" s="23"/>
      <c r="H241" s="23"/>
      <c r="I241" s="23"/>
      <c r="J241" s="23"/>
      <c r="K241" s="13"/>
      <c r="L241" s="23"/>
      <c r="M241" s="23"/>
      <c r="N241" s="257"/>
      <c r="O241" s="257"/>
      <c r="P241" s="23"/>
      <c r="Q241" s="23"/>
      <c r="R241" s="23"/>
      <c r="S241" s="23"/>
      <c r="T241" s="23"/>
      <c r="U241" s="23"/>
      <c r="V241" s="23"/>
      <c r="W241" s="23"/>
      <c r="X241" s="23"/>
    </row>
    <row r="242" spans="1:24" ht="14.25" customHeight="1" x14ac:dyDescent="0.2">
      <c r="A242" s="23"/>
      <c r="B242" s="23"/>
      <c r="C242" s="23"/>
      <c r="D242" s="23"/>
      <c r="E242" s="23"/>
      <c r="F242" s="57"/>
      <c r="G242" s="23"/>
      <c r="H242" s="23"/>
      <c r="I242" s="23"/>
      <c r="J242" s="23"/>
      <c r="K242" s="13"/>
      <c r="L242" s="23"/>
      <c r="M242" s="23"/>
      <c r="N242" s="257"/>
      <c r="O242" s="257"/>
      <c r="P242" s="23"/>
      <c r="Q242" s="23"/>
      <c r="R242" s="23"/>
      <c r="S242" s="23"/>
      <c r="T242" s="23"/>
      <c r="U242" s="23"/>
      <c r="V242" s="23"/>
      <c r="W242" s="23"/>
      <c r="X242" s="23"/>
    </row>
    <row r="243" spans="1:24" ht="14.25" customHeight="1" x14ac:dyDescent="0.2">
      <c r="A243" s="23"/>
      <c r="B243" s="23"/>
      <c r="C243" s="23"/>
      <c r="D243" s="23"/>
      <c r="E243" s="23"/>
      <c r="F243" s="57"/>
      <c r="G243" s="23"/>
      <c r="H243" s="23"/>
      <c r="I243" s="23"/>
      <c r="J243" s="23"/>
      <c r="K243" s="13"/>
      <c r="L243" s="23"/>
      <c r="M243" s="23"/>
      <c r="N243" s="257"/>
      <c r="O243" s="257"/>
      <c r="P243" s="23"/>
      <c r="Q243" s="23"/>
      <c r="R243" s="23"/>
      <c r="S243" s="23"/>
      <c r="T243" s="23"/>
      <c r="U243" s="23"/>
      <c r="V243" s="23"/>
      <c r="W243" s="23"/>
      <c r="X243" s="23"/>
    </row>
    <row r="244" spans="1:24" ht="14.25" customHeight="1" x14ac:dyDescent="0.2">
      <c r="A244" s="23"/>
      <c r="B244" s="23"/>
      <c r="C244" s="23"/>
      <c r="D244" s="23"/>
      <c r="E244" s="23"/>
      <c r="F244" s="57"/>
      <c r="G244" s="23"/>
      <c r="H244" s="23"/>
      <c r="I244" s="23"/>
      <c r="J244" s="23"/>
      <c r="K244" s="13"/>
      <c r="L244" s="23"/>
      <c r="M244" s="23"/>
      <c r="N244" s="257"/>
      <c r="O244" s="257"/>
      <c r="P244" s="23"/>
      <c r="Q244" s="23"/>
      <c r="R244" s="23"/>
      <c r="S244" s="23"/>
      <c r="T244" s="23"/>
      <c r="U244" s="23"/>
      <c r="V244" s="23"/>
      <c r="W244" s="23"/>
      <c r="X244" s="23"/>
    </row>
    <row r="245" spans="1:24" ht="14.25" customHeight="1" x14ac:dyDescent="0.2">
      <c r="A245" s="23"/>
      <c r="B245" s="23"/>
      <c r="C245" s="23"/>
      <c r="D245" s="23"/>
      <c r="E245" s="23"/>
      <c r="F245" s="57"/>
      <c r="G245" s="23"/>
      <c r="H245" s="23"/>
      <c r="I245" s="23"/>
      <c r="J245" s="23"/>
      <c r="K245" s="13"/>
      <c r="L245" s="23"/>
      <c r="M245" s="23"/>
      <c r="N245" s="257"/>
      <c r="O245" s="257"/>
      <c r="P245" s="23"/>
      <c r="Q245" s="23"/>
      <c r="R245" s="23"/>
      <c r="S245" s="23"/>
      <c r="T245" s="23"/>
      <c r="U245" s="23"/>
      <c r="V245" s="23"/>
      <c r="W245" s="23"/>
      <c r="X245" s="23"/>
    </row>
    <row r="246" spans="1:24" ht="14.25" customHeight="1" x14ac:dyDescent="0.2">
      <c r="A246" s="23"/>
      <c r="B246" s="23"/>
      <c r="C246" s="23"/>
      <c r="D246" s="23"/>
      <c r="E246" s="23"/>
      <c r="F246" s="57"/>
      <c r="G246" s="23"/>
      <c r="H246" s="23"/>
      <c r="I246" s="23"/>
      <c r="J246" s="23"/>
      <c r="K246" s="13"/>
      <c r="L246" s="23"/>
      <c r="M246" s="23"/>
      <c r="N246" s="257"/>
      <c r="O246" s="257"/>
      <c r="P246" s="23"/>
      <c r="Q246" s="23"/>
      <c r="R246" s="23"/>
      <c r="S246" s="23"/>
      <c r="T246" s="23"/>
      <c r="U246" s="23"/>
      <c r="V246" s="23"/>
      <c r="W246" s="23"/>
      <c r="X246" s="23"/>
    </row>
    <row r="247" spans="1:24" ht="14.25" customHeight="1" x14ac:dyDescent="0.2">
      <c r="A247" s="23"/>
      <c r="B247" s="23"/>
      <c r="C247" s="23"/>
      <c r="D247" s="23"/>
      <c r="E247" s="23"/>
      <c r="F247" s="57"/>
      <c r="G247" s="23"/>
      <c r="H247" s="23"/>
      <c r="I247" s="23"/>
      <c r="J247" s="23"/>
      <c r="K247" s="13"/>
      <c r="L247" s="23"/>
      <c r="M247" s="23"/>
      <c r="N247" s="257"/>
      <c r="O247" s="257"/>
      <c r="P247" s="23"/>
      <c r="Q247" s="23"/>
      <c r="R247" s="23"/>
      <c r="S247" s="23"/>
      <c r="T247" s="23"/>
      <c r="U247" s="23"/>
      <c r="V247" s="23"/>
      <c r="W247" s="23"/>
      <c r="X247" s="23"/>
    </row>
    <row r="248" spans="1:24" ht="14.25" customHeight="1" x14ac:dyDescent="0.2">
      <c r="A248" s="23"/>
      <c r="B248" s="23"/>
      <c r="C248" s="23"/>
      <c r="D248" s="23"/>
      <c r="E248" s="23"/>
      <c r="F248" s="57"/>
      <c r="G248" s="23"/>
      <c r="H248" s="23"/>
      <c r="I248" s="23"/>
      <c r="J248" s="23"/>
      <c r="K248" s="13"/>
      <c r="L248" s="23"/>
      <c r="M248" s="23"/>
      <c r="N248" s="257"/>
      <c r="O248" s="257"/>
      <c r="P248" s="23"/>
      <c r="Q248" s="23"/>
      <c r="R248" s="23"/>
      <c r="S248" s="23"/>
      <c r="T248" s="23"/>
      <c r="U248" s="23"/>
      <c r="V248" s="23"/>
      <c r="W248" s="23"/>
      <c r="X248" s="23"/>
    </row>
    <row r="249" spans="1:24" ht="14.25" customHeight="1" x14ac:dyDescent="0.2">
      <c r="A249" s="23"/>
      <c r="B249" s="23"/>
      <c r="C249" s="23"/>
      <c r="D249" s="23"/>
      <c r="E249" s="23"/>
      <c r="F249" s="57"/>
      <c r="G249" s="23"/>
      <c r="H249" s="23"/>
      <c r="I249" s="23"/>
      <c r="J249" s="23"/>
      <c r="K249" s="13"/>
      <c r="L249" s="23"/>
      <c r="M249" s="23"/>
      <c r="N249" s="257"/>
      <c r="O249" s="257"/>
      <c r="P249" s="23"/>
      <c r="Q249" s="23"/>
      <c r="R249" s="23"/>
      <c r="S249" s="23"/>
      <c r="T249" s="23"/>
      <c r="U249" s="23"/>
      <c r="V249" s="23"/>
      <c r="W249" s="23"/>
      <c r="X249" s="23"/>
    </row>
    <row r="250" spans="1:24" ht="14.25" customHeight="1" x14ac:dyDescent="0.2">
      <c r="A250" s="23"/>
      <c r="B250" s="23"/>
      <c r="C250" s="23"/>
      <c r="D250" s="23"/>
      <c r="E250" s="23"/>
      <c r="F250" s="57"/>
      <c r="G250" s="23"/>
      <c r="H250" s="23"/>
      <c r="I250" s="23"/>
      <c r="J250" s="23"/>
      <c r="K250" s="13"/>
      <c r="L250" s="23"/>
      <c r="M250" s="23"/>
      <c r="N250" s="257"/>
      <c r="O250" s="257"/>
      <c r="P250" s="23"/>
      <c r="Q250" s="23"/>
      <c r="R250" s="23"/>
      <c r="S250" s="23"/>
      <c r="T250" s="23"/>
      <c r="U250" s="23"/>
      <c r="V250" s="23"/>
      <c r="W250" s="23"/>
      <c r="X250" s="23"/>
    </row>
    <row r="251" spans="1:24" ht="14.25" customHeight="1" x14ac:dyDescent="0.2">
      <c r="A251" s="23"/>
      <c r="B251" s="23"/>
      <c r="C251" s="23"/>
      <c r="D251" s="23"/>
      <c r="E251" s="23"/>
      <c r="F251" s="57"/>
      <c r="G251" s="23"/>
      <c r="H251" s="23"/>
      <c r="I251" s="23"/>
      <c r="J251" s="23"/>
      <c r="K251" s="13"/>
      <c r="L251" s="23"/>
      <c r="M251" s="23"/>
      <c r="N251" s="257"/>
      <c r="O251" s="257"/>
      <c r="P251" s="23"/>
      <c r="Q251" s="23"/>
      <c r="R251" s="23"/>
      <c r="S251" s="23"/>
      <c r="T251" s="23"/>
      <c r="U251" s="23"/>
      <c r="V251" s="23"/>
      <c r="W251" s="23"/>
      <c r="X251" s="23"/>
    </row>
    <row r="252" spans="1:24" ht="14.25" customHeight="1" x14ac:dyDescent="0.2">
      <c r="A252" s="23"/>
      <c r="B252" s="23"/>
      <c r="C252" s="23"/>
      <c r="D252" s="23"/>
      <c r="E252" s="23"/>
      <c r="F252" s="57"/>
      <c r="G252" s="23"/>
      <c r="H252" s="23"/>
      <c r="I252" s="23"/>
      <c r="J252" s="23"/>
      <c r="K252" s="13"/>
      <c r="L252" s="23"/>
      <c r="M252" s="23"/>
      <c r="N252" s="257"/>
      <c r="O252" s="257"/>
      <c r="P252" s="23"/>
      <c r="Q252" s="23"/>
      <c r="R252" s="23"/>
      <c r="S252" s="23"/>
      <c r="T252" s="23"/>
      <c r="U252" s="23"/>
      <c r="V252" s="23"/>
      <c r="W252" s="23"/>
      <c r="X252" s="23"/>
    </row>
    <row r="253" spans="1:24" ht="14.25" customHeight="1" x14ac:dyDescent="0.2">
      <c r="A253" s="23"/>
      <c r="B253" s="23"/>
      <c r="C253" s="23"/>
      <c r="D253" s="23"/>
      <c r="E253" s="23"/>
      <c r="F253" s="57"/>
      <c r="G253" s="23"/>
      <c r="H253" s="23"/>
      <c r="I253" s="23"/>
      <c r="J253" s="23"/>
      <c r="K253" s="13"/>
      <c r="L253" s="23"/>
      <c r="M253" s="23"/>
      <c r="N253" s="257"/>
      <c r="O253" s="257"/>
      <c r="P253" s="23"/>
      <c r="Q253" s="23"/>
      <c r="R253" s="23"/>
      <c r="S253" s="23"/>
      <c r="T253" s="23"/>
      <c r="U253" s="23"/>
      <c r="V253" s="23"/>
      <c r="W253" s="23"/>
      <c r="X253" s="23"/>
    </row>
    <row r="254" spans="1:24" ht="14.25" customHeight="1" x14ac:dyDescent="0.2">
      <c r="A254" s="23"/>
      <c r="B254" s="23"/>
      <c r="C254" s="23"/>
      <c r="D254" s="23"/>
      <c r="E254" s="23"/>
      <c r="F254" s="57"/>
      <c r="G254" s="23"/>
      <c r="H254" s="23"/>
      <c r="I254" s="23"/>
      <c r="J254" s="23"/>
      <c r="K254" s="13"/>
      <c r="L254" s="23"/>
      <c r="M254" s="23"/>
      <c r="N254" s="257"/>
      <c r="O254" s="257"/>
      <c r="P254" s="23"/>
      <c r="Q254" s="23"/>
      <c r="R254" s="23"/>
      <c r="S254" s="23"/>
      <c r="T254" s="23"/>
      <c r="U254" s="23"/>
      <c r="V254" s="23"/>
      <c r="W254" s="23"/>
      <c r="X254" s="23"/>
    </row>
    <row r="255" spans="1:24" ht="14.25" customHeight="1" x14ac:dyDescent="0.2">
      <c r="A255" s="23"/>
      <c r="B255" s="23"/>
      <c r="C255" s="23"/>
      <c r="D255" s="23"/>
      <c r="E255" s="23"/>
      <c r="F255" s="57"/>
      <c r="G255" s="23"/>
      <c r="H255" s="23"/>
      <c r="I255" s="23"/>
      <c r="J255" s="23"/>
      <c r="K255" s="13"/>
      <c r="L255" s="23"/>
      <c r="M255" s="23"/>
      <c r="N255" s="257"/>
      <c r="O255" s="257"/>
      <c r="P255" s="23"/>
      <c r="Q255" s="23"/>
      <c r="R255" s="23"/>
      <c r="S255" s="23"/>
      <c r="T255" s="23"/>
      <c r="U255" s="23"/>
      <c r="V255" s="23"/>
      <c r="W255" s="23"/>
      <c r="X255" s="23"/>
    </row>
    <row r="256" spans="1:24" ht="14.25" customHeight="1" x14ac:dyDescent="0.2">
      <c r="A256" s="23"/>
      <c r="B256" s="23"/>
      <c r="C256" s="23"/>
      <c r="D256" s="23"/>
      <c r="E256" s="23"/>
      <c r="F256" s="57"/>
      <c r="G256" s="23"/>
      <c r="H256" s="23"/>
      <c r="I256" s="23"/>
      <c r="J256" s="23"/>
      <c r="K256" s="13"/>
      <c r="L256" s="23"/>
      <c r="M256" s="23"/>
      <c r="N256" s="257"/>
      <c r="O256" s="257"/>
      <c r="P256" s="23"/>
      <c r="Q256" s="23"/>
      <c r="R256" s="23"/>
      <c r="S256" s="23"/>
      <c r="T256" s="23"/>
      <c r="U256" s="23"/>
      <c r="V256" s="23"/>
      <c r="W256" s="23"/>
      <c r="X256" s="23"/>
    </row>
    <row r="257" spans="1:24" ht="14.25" customHeight="1" x14ac:dyDescent="0.2">
      <c r="A257" s="23"/>
      <c r="B257" s="23"/>
      <c r="C257" s="23"/>
      <c r="D257" s="23"/>
      <c r="E257" s="23"/>
      <c r="F257" s="57"/>
      <c r="G257" s="23"/>
      <c r="H257" s="23"/>
      <c r="I257" s="23"/>
      <c r="J257" s="23"/>
      <c r="K257" s="13"/>
      <c r="L257" s="23"/>
      <c r="M257" s="23"/>
      <c r="N257" s="257"/>
      <c r="O257" s="257"/>
      <c r="P257" s="23"/>
      <c r="Q257" s="23"/>
      <c r="R257" s="23"/>
      <c r="S257" s="23"/>
      <c r="T257" s="23"/>
      <c r="U257" s="23"/>
      <c r="V257" s="23"/>
      <c r="W257" s="23"/>
      <c r="X257" s="23"/>
    </row>
    <row r="258" spans="1:24" ht="14.25" customHeight="1" x14ac:dyDescent="0.2">
      <c r="A258" s="23"/>
      <c r="B258" s="23"/>
      <c r="C258" s="23"/>
      <c r="D258" s="23"/>
      <c r="E258" s="23"/>
      <c r="F258" s="57"/>
      <c r="G258" s="23"/>
      <c r="H258" s="23"/>
      <c r="I258" s="23"/>
      <c r="J258" s="23"/>
      <c r="K258" s="13"/>
      <c r="L258" s="23"/>
      <c r="M258" s="23"/>
      <c r="N258" s="257"/>
      <c r="O258" s="257"/>
      <c r="P258" s="23"/>
      <c r="Q258" s="23"/>
      <c r="R258" s="23"/>
      <c r="S258" s="23"/>
      <c r="T258" s="23"/>
      <c r="U258" s="23"/>
      <c r="V258" s="23"/>
      <c r="W258" s="23"/>
      <c r="X258" s="23"/>
    </row>
    <row r="259" spans="1:24" ht="14.25" customHeight="1" x14ac:dyDescent="0.2">
      <c r="A259" s="23"/>
      <c r="B259" s="23"/>
      <c r="C259" s="23"/>
      <c r="D259" s="23"/>
      <c r="E259" s="23"/>
      <c r="F259" s="57"/>
      <c r="G259" s="23"/>
      <c r="H259" s="23"/>
      <c r="I259" s="23"/>
      <c r="J259" s="23"/>
      <c r="K259" s="13"/>
      <c r="L259" s="23"/>
      <c r="M259" s="23"/>
      <c r="N259" s="257"/>
      <c r="O259" s="257"/>
      <c r="P259" s="23"/>
      <c r="Q259" s="23"/>
      <c r="R259" s="23"/>
      <c r="S259" s="23"/>
      <c r="T259" s="23"/>
      <c r="U259" s="23"/>
      <c r="V259" s="23"/>
      <c r="W259" s="23"/>
      <c r="X259" s="23"/>
    </row>
    <row r="260" spans="1:24" ht="14.25" customHeight="1" x14ac:dyDescent="0.2">
      <c r="A260" s="23"/>
      <c r="B260" s="23"/>
      <c r="C260" s="23"/>
      <c r="D260" s="23"/>
      <c r="E260" s="23"/>
      <c r="F260" s="57"/>
      <c r="G260" s="23"/>
      <c r="H260" s="23"/>
      <c r="I260" s="23"/>
      <c r="J260" s="23"/>
      <c r="K260" s="13"/>
      <c r="L260" s="23"/>
      <c r="M260" s="23"/>
      <c r="N260" s="257"/>
      <c r="O260" s="257"/>
      <c r="P260" s="23"/>
      <c r="Q260" s="23"/>
      <c r="R260" s="23"/>
      <c r="S260" s="23"/>
      <c r="T260" s="23"/>
      <c r="U260" s="23"/>
      <c r="V260" s="23"/>
      <c r="W260" s="23"/>
      <c r="X260" s="23"/>
    </row>
    <row r="261" spans="1:24" ht="14.25" customHeight="1" x14ac:dyDescent="0.2">
      <c r="A261" s="23"/>
      <c r="B261" s="23"/>
      <c r="C261" s="23"/>
      <c r="D261" s="23"/>
      <c r="E261" s="23"/>
      <c r="F261" s="57"/>
      <c r="G261" s="23"/>
      <c r="H261" s="23"/>
      <c r="I261" s="23"/>
      <c r="J261" s="23"/>
      <c r="K261" s="13"/>
      <c r="L261" s="23"/>
      <c r="M261" s="23"/>
      <c r="N261" s="257"/>
      <c r="O261" s="257"/>
      <c r="P261" s="23"/>
      <c r="Q261" s="23"/>
      <c r="R261" s="23"/>
      <c r="S261" s="23"/>
      <c r="T261" s="23"/>
      <c r="U261" s="23"/>
      <c r="V261" s="23"/>
      <c r="W261" s="23"/>
      <c r="X261" s="23"/>
    </row>
    <row r="262" spans="1:24" ht="14.25" customHeight="1" x14ac:dyDescent="0.2">
      <c r="A262" s="23"/>
      <c r="B262" s="23"/>
      <c r="C262" s="23"/>
      <c r="D262" s="23"/>
      <c r="E262" s="23"/>
      <c r="F262" s="57"/>
      <c r="G262" s="23"/>
      <c r="H262" s="23"/>
      <c r="I262" s="23"/>
      <c r="J262" s="23"/>
      <c r="K262" s="13"/>
      <c r="L262" s="23"/>
      <c r="M262" s="23"/>
      <c r="N262" s="257"/>
      <c r="O262" s="257"/>
      <c r="P262" s="23"/>
      <c r="Q262" s="23"/>
      <c r="R262" s="23"/>
      <c r="S262" s="23"/>
      <c r="T262" s="23"/>
      <c r="U262" s="23"/>
      <c r="V262" s="23"/>
      <c r="W262" s="23"/>
      <c r="X262" s="23"/>
    </row>
    <row r="263" spans="1:24" ht="14.25" customHeight="1" x14ac:dyDescent="0.2">
      <c r="A263" s="23"/>
      <c r="B263" s="23"/>
      <c r="C263" s="23"/>
      <c r="D263" s="23"/>
      <c r="E263" s="23"/>
      <c r="F263" s="57"/>
      <c r="G263" s="23"/>
      <c r="H263" s="23"/>
      <c r="I263" s="23"/>
      <c r="J263" s="23"/>
      <c r="K263" s="13"/>
      <c r="L263" s="23"/>
      <c r="M263" s="23"/>
      <c r="N263" s="257"/>
      <c r="O263" s="257"/>
      <c r="P263" s="23"/>
      <c r="Q263" s="23"/>
      <c r="R263" s="23"/>
      <c r="S263" s="23"/>
      <c r="T263" s="23"/>
      <c r="U263" s="23"/>
      <c r="V263" s="23"/>
      <c r="W263" s="23"/>
      <c r="X263" s="23"/>
    </row>
    <row r="264" spans="1:24" ht="14.25" customHeight="1" x14ac:dyDescent="0.2">
      <c r="A264" s="23"/>
      <c r="B264" s="23"/>
      <c r="C264" s="23"/>
      <c r="D264" s="23"/>
      <c r="E264" s="23"/>
      <c r="F264" s="57"/>
      <c r="G264" s="23"/>
      <c r="H264" s="23"/>
      <c r="I264" s="23"/>
      <c r="J264" s="23"/>
      <c r="K264" s="13"/>
      <c r="L264" s="23"/>
      <c r="M264" s="23"/>
      <c r="N264" s="257"/>
      <c r="O264" s="257"/>
      <c r="P264" s="23"/>
      <c r="Q264" s="23"/>
      <c r="R264" s="23"/>
      <c r="S264" s="23"/>
      <c r="T264" s="23"/>
      <c r="U264" s="23"/>
      <c r="V264" s="23"/>
      <c r="W264" s="23"/>
      <c r="X264" s="23"/>
    </row>
    <row r="265" spans="1:24" ht="14.25" customHeight="1" x14ac:dyDescent="0.2">
      <c r="A265" s="23"/>
      <c r="B265" s="23"/>
      <c r="C265" s="23"/>
      <c r="D265" s="23"/>
      <c r="E265" s="23"/>
      <c r="F265" s="57"/>
      <c r="G265" s="23"/>
      <c r="H265" s="23"/>
      <c r="I265" s="23"/>
      <c r="J265" s="23"/>
      <c r="K265" s="13"/>
      <c r="L265" s="23"/>
      <c r="M265" s="23"/>
      <c r="N265" s="257"/>
      <c r="O265" s="257"/>
      <c r="P265" s="23"/>
      <c r="Q265" s="23"/>
      <c r="R265" s="23"/>
      <c r="S265" s="23"/>
      <c r="T265" s="23"/>
      <c r="U265" s="23"/>
      <c r="V265" s="23"/>
      <c r="W265" s="23"/>
      <c r="X265" s="23"/>
    </row>
    <row r="266" spans="1:24" ht="14.25" customHeight="1" x14ac:dyDescent="0.2">
      <c r="A266" s="23"/>
      <c r="B266" s="23"/>
      <c r="C266" s="23"/>
      <c r="D266" s="23"/>
      <c r="E266" s="23"/>
      <c r="F266" s="57"/>
      <c r="G266" s="23"/>
      <c r="H266" s="23"/>
      <c r="I266" s="23"/>
      <c r="J266" s="23"/>
      <c r="K266" s="13"/>
      <c r="L266" s="23"/>
      <c r="M266" s="23"/>
      <c r="N266" s="257"/>
      <c r="O266" s="257"/>
      <c r="P266" s="23"/>
      <c r="Q266" s="23"/>
      <c r="R266" s="23"/>
      <c r="S266" s="23"/>
      <c r="T266" s="23"/>
      <c r="U266" s="23"/>
      <c r="V266" s="23"/>
      <c r="W266" s="23"/>
      <c r="X266" s="23"/>
    </row>
    <row r="267" spans="1:24" ht="14.25" customHeight="1" x14ac:dyDescent="0.2">
      <c r="A267" s="23"/>
      <c r="B267" s="23"/>
      <c r="C267" s="23"/>
      <c r="D267" s="23"/>
      <c r="E267" s="23"/>
      <c r="F267" s="57"/>
      <c r="G267" s="23"/>
      <c r="H267" s="23"/>
      <c r="I267" s="23"/>
      <c r="J267" s="23"/>
      <c r="K267" s="13"/>
      <c r="L267" s="23"/>
      <c r="M267" s="23"/>
      <c r="N267" s="257"/>
      <c r="O267" s="257"/>
      <c r="P267" s="23"/>
      <c r="Q267" s="23"/>
      <c r="R267" s="23"/>
      <c r="S267" s="23"/>
      <c r="T267" s="23"/>
      <c r="U267" s="23"/>
      <c r="V267" s="23"/>
      <c r="W267" s="23"/>
      <c r="X267" s="23"/>
    </row>
    <row r="268" spans="1:24" ht="14.25" customHeight="1" x14ac:dyDescent="0.2">
      <c r="A268" s="23"/>
      <c r="B268" s="23"/>
      <c r="C268" s="23"/>
      <c r="D268" s="23"/>
      <c r="E268" s="23"/>
      <c r="F268" s="57"/>
      <c r="G268" s="23"/>
      <c r="H268" s="23"/>
      <c r="I268" s="23"/>
      <c r="J268" s="23"/>
      <c r="K268" s="13"/>
      <c r="L268" s="23"/>
      <c r="M268" s="23"/>
      <c r="N268" s="257"/>
      <c r="O268" s="257"/>
      <c r="P268" s="23"/>
      <c r="Q268" s="23"/>
      <c r="R268" s="23"/>
      <c r="S268" s="23"/>
      <c r="T268" s="23"/>
      <c r="U268" s="23"/>
      <c r="V268" s="23"/>
      <c r="W268" s="23"/>
      <c r="X268" s="23"/>
    </row>
    <row r="269" spans="1:24" ht="14.25" customHeight="1" x14ac:dyDescent="0.2">
      <c r="A269" s="23"/>
      <c r="B269" s="23"/>
      <c r="C269" s="23"/>
      <c r="D269" s="23"/>
      <c r="E269" s="23"/>
      <c r="F269" s="57"/>
      <c r="G269" s="23"/>
      <c r="H269" s="23"/>
      <c r="I269" s="23"/>
      <c r="J269" s="23"/>
      <c r="K269" s="13"/>
      <c r="L269" s="23"/>
      <c r="M269" s="23"/>
      <c r="N269" s="257"/>
      <c r="O269" s="257"/>
      <c r="P269" s="23"/>
      <c r="Q269" s="23"/>
      <c r="R269" s="23"/>
      <c r="S269" s="23"/>
      <c r="T269" s="23"/>
      <c r="U269" s="23"/>
      <c r="V269" s="23"/>
      <c r="W269" s="23"/>
      <c r="X269" s="23"/>
    </row>
    <row r="270" spans="1:24" ht="14.25" customHeight="1" x14ac:dyDescent="0.2">
      <c r="A270" s="23"/>
      <c r="B270" s="23"/>
      <c r="C270" s="23"/>
      <c r="D270" s="23"/>
      <c r="E270" s="23"/>
      <c r="F270" s="57"/>
      <c r="G270" s="23"/>
      <c r="H270" s="23"/>
      <c r="I270" s="23"/>
      <c r="J270" s="23"/>
      <c r="K270" s="13"/>
      <c r="L270" s="23"/>
      <c r="M270" s="23"/>
      <c r="N270" s="257"/>
      <c r="O270" s="257"/>
      <c r="P270" s="23"/>
      <c r="Q270" s="23"/>
      <c r="R270" s="23"/>
      <c r="S270" s="23"/>
      <c r="T270" s="23"/>
      <c r="U270" s="23"/>
      <c r="V270" s="23"/>
      <c r="W270" s="23"/>
      <c r="X270" s="23"/>
    </row>
    <row r="271" spans="1:24" ht="14.25" customHeight="1" x14ac:dyDescent="0.2">
      <c r="A271" s="23"/>
      <c r="B271" s="23"/>
      <c r="C271" s="23"/>
      <c r="D271" s="23"/>
      <c r="E271" s="23"/>
      <c r="F271" s="57"/>
      <c r="G271" s="23"/>
      <c r="H271" s="23"/>
      <c r="I271" s="23"/>
      <c r="J271" s="23"/>
      <c r="K271" s="13"/>
      <c r="L271" s="23"/>
      <c r="M271" s="23"/>
      <c r="N271" s="257"/>
      <c r="O271" s="257"/>
      <c r="P271" s="23"/>
      <c r="Q271" s="23"/>
      <c r="R271" s="23"/>
      <c r="S271" s="23"/>
      <c r="T271" s="23"/>
      <c r="U271" s="23"/>
      <c r="V271" s="23"/>
      <c r="W271" s="23"/>
      <c r="X271" s="23"/>
    </row>
    <row r="272" spans="1:24" ht="14.25" customHeight="1" x14ac:dyDescent="0.2">
      <c r="A272" s="23"/>
      <c r="B272" s="23"/>
      <c r="C272" s="23"/>
      <c r="D272" s="23"/>
      <c r="E272" s="23"/>
      <c r="F272" s="57"/>
      <c r="G272" s="23"/>
      <c r="H272" s="23"/>
      <c r="I272" s="23"/>
      <c r="J272" s="23"/>
      <c r="K272" s="13"/>
      <c r="L272" s="23"/>
      <c r="M272" s="23"/>
      <c r="N272" s="257"/>
      <c r="O272" s="257"/>
      <c r="P272" s="23"/>
      <c r="Q272" s="23"/>
      <c r="R272" s="23"/>
      <c r="S272" s="23"/>
      <c r="T272" s="23"/>
      <c r="U272" s="23"/>
      <c r="V272" s="23"/>
      <c r="W272" s="23"/>
      <c r="X272" s="23"/>
    </row>
    <row r="273" spans="1:24" ht="14.25" customHeight="1" x14ac:dyDescent="0.2">
      <c r="A273" s="23"/>
      <c r="B273" s="23"/>
      <c r="C273" s="23"/>
      <c r="D273" s="23"/>
      <c r="E273" s="23"/>
      <c r="F273" s="57"/>
      <c r="G273" s="23"/>
      <c r="H273" s="23"/>
      <c r="I273" s="23"/>
      <c r="J273" s="23"/>
      <c r="K273" s="13"/>
      <c r="L273" s="23"/>
      <c r="M273" s="23"/>
      <c r="N273" s="257"/>
      <c r="O273" s="257"/>
      <c r="P273" s="23"/>
      <c r="Q273" s="23"/>
      <c r="R273" s="23"/>
      <c r="S273" s="23"/>
      <c r="T273" s="23"/>
      <c r="U273" s="23"/>
      <c r="V273" s="23"/>
      <c r="W273" s="23"/>
      <c r="X273" s="23"/>
    </row>
    <row r="274" spans="1:24" ht="14.25" customHeight="1" x14ac:dyDescent="0.2">
      <c r="A274" s="23"/>
      <c r="B274" s="23"/>
      <c r="C274" s="23"/>
      <c r="D274" s="23"/>
      <c r="E274" s="23"/>
      <c r="F274" s="57"/>
      <c r="G274" s="23"/>
      <c r="H274" s="23"/>
      <c r="I274" s="23"/>
      <c r="J274" s="13"/>
      <c r="K274" s="13"/>
      <c r="L274" s="23"/>
      <c r="M274" s="23"/>
      <c r="N274" s="257"/>
      <c r="O274" s="257"/>
      <c r="P274" s="23"/>
      <c r="Q274" s="23"/>
      <c r="R274" s="23"/>
      <c r="S274" s="23"/>
      <c r="T274" s="23"/>
      <c r="U274" s="23"/>
      <c r="V274" s="23"/>
      <c r="W274" s="23"/>
      <c r="X274" s="23"/>
    </row>
    <row r="275" spans="1:24" ht="14.25" customHeight="1" x14ac:dyDescent="0.2">
      <c r="A275" s="23"/>
      <c r="B275" s="23"/>
      <c r="C275" s="23"/>
      <c r="D275" s="23"/>
      <c r="E275" s="23"/>
      <c r="F275" s="57"/>
      <c r="G275" s="23"/>
      <c r="H275" s="23"/>
      <c r="I275" s="23"/>
      <c r="J275" s="13"/>
      <c r="K275" s="13"/>
      <c r="L275" s="23"/>
      <c r="M275" s="23"/>
      <c r="N275" s="257"/>
      <c r="O275" s="257"/>
      <c r="P275" s="23"/>
      <c r="Q275" s="23"/>
      <c r="R275" s="23"/>
      <c r="S275" s="23"/>
      <c r="T275" s="23"/>
      <c r="U275" s="23"/>
      <c r="V275" s="23"/>
      <c r="W275" s="23"/>
      <c r="X275" s="23"/>
    </row>
    <row r="276" spans="1:24" ht="14.25" customHeight="1" x14ac:dyDescent="0.2">
      <c r="A276" s="23"/>
      <c r="B276" s="23"/>
      <c r="C276" s="23"/>
      <c r="D276" s="23"/>
      <c r="E276" s="23"/>
      <c r="F276" s="57"/>
      <c r="G276" s="23"/>
      <c r="H276" s="23"/>
      <c r="I276" s="23"/>
      <c r="J276" s="13"/>
      <c r="K276" s="13"/>
      <c r="L276" s="23"/>
      <c r="M276" s="23"/>
      <c r="N276" s="257"/>
      <c r="O276" s="257"/>
      <c r="P276" s="23"/>
      <c r="Q276" s="23"/>
      <c r="R276" s="23"/>
      <c r="S276" s="23"/>
      <c r="T276" s="23"/>
      <c r="U276" s="23"/>
      <c r="V276" s="23"/>
      <c r="W276" s="23"/>
      <c r="X276" s="23"/>
    </row>
    <row r="277" spans="1:24" ht="14.25" customHeight="1" x14ac:dyDescent="0.2">
      <c r="A277" s="23"/>
      <c r="B277" s="23"/>
      <c r="C277" s="23"/>
      <c r="D277" s="23"/>
      <c r="E277" s="23"/>
      <c r="F277" s="57"/>
      <c r="G277" s="23"/>
      <c r="H277" s="23"/>
      <c r="I277" s="23"/>
      <c r="J277" s="13"/>
      <c r="K277" s="13"/>
      <c r="L277" s="23"/>
      <c r="M277" s="23"/>
      <c r="N277" s="257"/>
      <c r="O277" s="257"/>
      <c r="P277" s="23"/>
      <c r="Q277" s="23"/>
      <c r="R277" s="23"/>
      <c r="S277" s="23"/>
      <c r="T277" s="23"/>
      <c r="U277" s="23"/>
      <c r="V277" s="23"/>
      <c r="W277" s="23"/>
      <c r="X277" s="23"/>
    </row>
    <row r="278" spans="1:24" ht="14.25" customHeight="1" x14ac:dyDescent="0.2">
      <c r="A278" s="23"/>
      <c r="B278" s="23"/>
      <c r="C278" s="23"/>
      <c r="D278" s="23"/>
      <c r="E278" s="23"/>
      <c r="F278" s="57"/>
      <c r="G278" s="23"/>
      <c r="H278" s="23"/>
      <c r="I278" s="23"/>
      <c r="J278" s="13"/>
      <c r="K278" s="13"/>
      <c r="L278" s="23"/>
      <c r="M278" s="23"/>
      <c r="N278" s="257"/>
      <c r="O278" s="257"/>
      <c r="P278" s="23"/>
      <c r="Q278" s="23"/>
      <c r="R278" s="23"/>
      <c r="S278" s="23"/>
      <c r="T278" s="23"/>
      <c r="U278" s="23"/>
      <c r="V278" s="23"/>
      <c r="W278" s="23"/>
      <c r="X278" s="23"/>
    </row>
    <row r="279" spans="1:24" ht="14.25" customHeight="1" x14ac:dyDescent="0.2">
      <c r="A279" s="23"/>
      <c r="B279" s="23"/>
      <c r="C279" s="23"/>
      <c r="D279" s="23"/>
      <c r="E279" s="23"/>
      <c r="F279" s="57"/>
      <c r="G279" s="23"/>
      <c r="H279" s="23"/>
      <c r="I279" s="23"/>
      <c r="J279" s="13"/>
      <c r="K279" s="13"/>
      <c r="L279" s="23"/>
      <c r="M279" s="23"/>
      <c r="N279" s="257"/>
      <c r="O279" s="257"/>
      <c r="P279" s="23"/>
      <c r="Q279" s="23"/>
      <c r="R279" s="23"/>
      <c r="S279" s="23"/>
      <c r="T279" s="23"/>
      <c r="U279" s="23"/>
      <c r="V279" s="23"/>
      <c r="W279" s="23"/>
      <c r="X279" s="23"/>
    </row>
    <row r="280" spans="1:24" ht="14.25" customHeight="1" x14ac:dyDescent="0.2">
      <c r="A280" s="23"/>
      <c r="B280" s="23"/>
      <c r="C280" s="23"/>
      <c r="D280" s="23"/>
      <c r="E280" s="23"/>
      <c r="F280" s="57"/>
      <c r="G280" s="23"/>
      <c r="H280" s="23"/>
      <c r="I280" s="23"/>
      <c r="J280" s="13"/>
      <c r="K280" s="13"/>
      <c r="L280" s="23"/>
      <c r="M280" s="23"/>
      <c r="N280" s="257"/>
      <c r="O280" s="257"/>
      <c r="P280" s="23"/>
      <c r="Q280" s="23"/>
      <c r="R280" s="23"/>
      <c r="S280" s="23"/>
      <c r="T280" s="23"/>
      <c r="U280" s="23"/>
      <c r="V280" s="23"/>
      <c r="W280" s="23"/>
      <c r="X280" s="23"/>
    </row>
    <row r="281" spans="1:24" ht="14.25" customHeight="1" x14ac:dyDescent="0.2">
      <c r="A281" s="23"/>
      <c r="B281" s="23"/>
      <c r="C281" s="23"/>
      <c r="D281" s="23"/>
      <c r="E281" s="23"/>
      <c r="F281" s="57"/>
      <c r="G281" s="23"/>
      <c r="H281" s="23"/>
      <c r="I281" s="23"/>
      <c r="J281" s="13"/>
      <c r="K281" s="13"/>
      <c r="L281" s="23"/>
      <c r="M281" s="23"/>
      <c r="N281" s="257"/>
      <c r="O281" s="257"/>
      <c r="P281" s="23"/>
      <c r="Q281" s="23"/>
      <c r="R281" s="23"/>
      <c r="S281" s="23"/>
      <c r="T281" s="23"/>
      <c r="U281" s="23"/>
      <c r="V281" s="23"/>
      <c r="W281" s="23"/>
      <c r="X281" s="23"/>
    </row>
    <row r="282" spans="1:24" ht="14.25" customHeight="1" x14ac:dyDescent="0.2">
      <c r="A282" s="23"/>
      <c r="B282" s="23"/>
      <c r="C282" s="23"/>
      <c r="D282" s="23"/>
      <c r="E282" s="23"/>
      <c r="F282" s="57"/>
      <c r="G282" s="23"/>
      <c r="H282" s="23"/>
      <c r="I282" s="23"/>
      <c r="J282" s="13"/>
      <c r="K282" s="13"/>
      <c r="L282" s="23"/>
      <c r="M282" s="23"/>
      <c r="N282" s="257"/>
      <c r="O282" s="257"/>
      <c r="P282" s="23"/>
      <c r="Q282" s="23"/>
      <c r="R282" s="23"/>
      <c r="S282" s="23"/>
      <c r="T282" s="23"/>
      <c r="U282" s="23"/>
      <c r="V282" s="23"/>
      <c r="W282" s="23"/>
      <c r="X282" s="23"/>
    </row>
    <row r="283" spans="1:24" ht="14.25" customHeight="1" x14ac:dyDescent="0.2">
      <c r="A283" s="23"/>
      <c r="B283" s="23"/>
      <c r="C283" s="23"/>
      <c r="D283" s="23"/>
      <c r="E283" s="23"/>
      <c r="F283" s="57"/>
      <c r="G283" s="23"/>
      <c r="H283" s="23"/>
      <c r="I283" s="23"/>
      <c r="J283" s="13"/>
      <c r="K283" s="13"/>
      <c r="L283" s="23"/>
      <c r="M283" s="23"/>
      <c r="N283" s="257"/>
      <c r="O283" s="257"/>
      <c r="P283" s="23"/>
      <c r="Q283" s="23"/>
      <c r="R283" s="23"/>
      <c r="S283" s="23"/>
      <c r="T283" s="23"/>
      <c r="U283" s="23"/>
      <c r="V283" s="23"/>
      <c r="W283" s="23"/>
      <c r="X283" s="23"/>
    </row>
    <row r="284" spans="1:24" ht="14.25" customHeight="1" x14ac:dyDescent="0.2">
      <c r="A284" s="23"/>
      <c r="B284" s="23"/>
      <c r="C284" s="23"/>
      <c r="D284" s="23"/>
      <c r="E284" s="23"/>
      <c r="F284" s="57"/>
      <c r="G284" s="23"/>
      <c r="H284" s="23"/>
      <c r="I284" s="23"/>
      <c r="J284" s="13"/>
      <c r="K284" s="13"/>
      <c r="L284" s="23"/>
      <c r="M284" s="23"/>
      <c r="N284" s="257"/>
      <c r="O284" s="257"/>
      <c r="P284" s="23"/>
      <c r="Q284" s="23"/>
      <c r="R284" s="23"/>
      <c r="S284" s="23"/>
      <c r="T284" s="23"/>
      <c r="U284" s="23"/>
      <c r="V284" s="23"/>
      <c r="W284" s="23"/>
      <c r="X284" s="23"/>
    </row>
    <row r="285" spans="1:24" ht="14.25" customHeight="1" x14ac:dyDescent="0.2">
      <c r="A285" s="23"/>
      <c r="B285" s="23"/>
      <c r="C285" s="23"/>
      <c r="D285" s="23"/>
      <c r="E285" s="23"/>
      <c r="F285" s="57"/>
      <c r="G285" s="23"/>
      <c r="H285" s="23"/>
      <c r="I285" s="23"/>
      <c r="J285" s="13"/>
      <c r="K285" s="13"/>
      <c r="L285" s="23"/>
      <c r="M285" s="23"/>
      <c r="N285" s="257"/>
      <c r="O285" s="257"/>
      <c r="P285" s="23"/>
      <c r="Q285" s="23"/>
      <c r="R285" s="23"/>
      <c r="S285" s="23"/>
      <c r="T285" s="23"/>
      <c r="U285" s="23"/>
      <c r="V285" s="23"/>
      <c r="W285" s="23"/>
      <c r="X285" s="23"/>
    </row>
    <row r="286" spans="1:24" ht="14.25" customHeight="1" x14ac:dyDescent="0.2">
      <c r="A286" s="23"/>
      <c r="B286" s="23"/>
      <c r="C286" s="23"/>
      <c r="D286" s="23"/>
      <c r="E286" s="23"/>
      <c r="F286" s="57"/>
      <c r="G286" s="23"/>
      <c r="H286" s="23"/>
      <c r="I286" s="23"/>
      <c r="J286" s="13"/>
      <c r="K286" s="13"/>
      <c r="L286" s="23"/>
      <c r="M286" s="23"/>
      <c r="N286" s="257"/>
      <c r="O286" s="257"/>
      <c r="P286" s="23"/>
      <c r="Q286" s="23"/>
      <c r="R286" s="23"/>
      <c r="S286" s="23"/>
      <c r="T286" s="23"/>
      <c r="U286" s="23"/>
      <c r="V286" s="23"/>
      <c r="W286" s="23"/>
      <c r="X286" s="23"/>
    </row>
    <row r="287" spans="1:24" ht="14.25" customHeight="1" x14ac:dyDescent="0.2">
      <c r="A287" s="23"/>
      <c r="B287" s="23"/>
      <c r="C287" s="23"/>
      <c r="D287" s="23"/>
      <c r="E287" s="23"/>
      <c r="F287" s="57"/>
      <c r="G287" s="23"/>
      <c r="H287" s="23"/>
      <c r="I287" s="23"/>
      <c r="J287" s="13"/>
      <c r="K287" s="13"/>
      <c r="L287" s="23"/>
      <c r="M287" s="23"/>
      <c r="N287" s="257"/>
      <c r="O287" s="257"/>
      <c r="P287" s="23"/>
      <c r="Q287" s="23"/>
      <c r="R287" s="23"/>
      <c r="S287" s="23"/>
      <c r="T287" s="23"/>
      <c r="U287" s="23"/>
      <c r="V287" s="23"/>
      <c r="W287" s="23"/>
      <c r="X287" s="23"/>
    </row>
    <row r="288" spans="1:24" ht="14.25" customHeight="1" x14ac:dyDescent="0.2">
      <c r="A288" s="23"/>
      <c r="B288" s="23"/>
      <c r="C288" s="23"/>
      <c r="D288" s="23"/>
      <c r="E288" s="23"/>
      <c r="F288" s="57"/>
      <c r="G288" s="23"/>
      <c r="H288" s="23"/>
      <c r="I288" s="23"/>
      <c r="J288" s="13"/>
      <c r="K288" s="13"/>
      <c r="L288" s="23"/>
      <c r="M288" s="23"/>
      <c r="N288" s="257"/>
      <c r="O288" s="257"/>
      <c r="P288" s="23"/>
      <c r="Q288" s="23"/>
      <c r="R288" s="23"/>
      <c r="S288" s="23"/>
      <c r="T288" s="23"/>
      <c r="U288" s="23"/>
      <c r="V288" s="23"/>
      <c r="W288" s="23"/>
      <c r="X288" s="23"/>
    </row>
    <row r="289" spans="1:24" ht="14.25" customHeight="1" x14ac:dyDescent="0.2">
      <c r="A289" s="23"/>
      <c r="B289" s="23"/>
      <c r="C289" s="23"/>
      <c r="D289" s="23"/>
      <c r="E289" s="23"/>
      <c r="F289" s="57"/>
      <c r="G289" s="23"/>
      <c r="H289" s="23"/>
      <c r="I289" s="23"/>
      <c r="J289" s="13"/>
      <c r="K289" s="13"/>
      <c r="L289" s="23"/>
      <c r="M289" s="23"/>
      <c r="N289" s="257"/>
      <c r="O289" s="257"/>
      <c r="P289" s="23"/>
      <c r="Q289" s="23"/>
      <c r="R289" s="23"/>
      <c r="S289" s="23"/>
      <c r="T289" s="23"/>
      <c r="U289" s="23"/>
      <c r="V289" s="23"/>
      <c r="W289" s="23"/>
      <c r="X289" s="23"/>
    </row>
    <row r="290" spans="1:24" ht="14.25" customHeight="1" x14ac:dyDescent="0.2">
      <c r="A290" s="23"/>
      <c r="B290" s="23"/>
      <c r="C290" s="23"/>
      <c r="D290" s="23"/>
      <c r="E290" s="23"/>
      <c r="F290" s="57"/>
      <c r="G290" s="23"/>
      <c r="H290" s="23"/>
      <c r="I290" s="23"/>
      <c r="J290" s="13"/>
      <c r="K290" s="13"/>
      <c r="L290" s="23"/>
      <c r="M290" s="23"/>
      <c r="N290" s="257"/>
      <c r="O290" s="257"/>
      <c r="P290" s="23"/>
      <c r="Q290" s="23"/>
      <c r="R290" s="23"/>
      <c r="S290" s="23"/>
      <c r="T290" s="23"/>
      <c r="U290" s="23"/>
      <c r="V290" s="23"/>
      <c r="W290" s="23"/>
      <c r="X290" s="23"/>
    </row>
    <row r="291" spans="1:24" ht="14.25" customHeight="1" x14ac:dyDescent="0.2">
      <c r="A291" s="23"/>
      <c r="B291" s="23"/>
      <c r="C291" s="23"/>
      <c r="D291" s="23"/>
      <c r="E291" s="23"/>
      <c r="F291" s="57"/>
      <c r="G291" s="23"/>
      <c r="H291" s="23"/>
      <c r="I291" s="23"/>
      <c r="J291" s="13"/>
      <c r="K291" s="13"/>
      <c r="L291" s="23"/>
      <c r="M291" s="23"/>
      <c r="N291" s="257"/>
      <c r="O291" s="257"/>
      <c r="P291" s="23"/>
      <c r="Q291" s="23"/>
      <c r="R291" s="23"/>
      <c r="S291" s="23"/>
      <c r="T291" s="23"/>
      <c r="U291" s="23"/>
      <c r="V291" s="23"/>
      <c r="W291" s="23"/>
      <c r="X291" s="23"/>
    </row>
    <row r="292" spans="1:24" ht="14.25" customHeight="1" x14ac:dyDescent="0.2">
      <c r="A292" s="23"/>
      <c r="B292" s="23"/>
      <c r="C292" s="23"/>
      <c r="D292" s="23"/>
      <c r="E292" s="23"/>
      <c r="F292" s="57"/>
      <c r="G292" s="23"/>
      <c r="H292" s="23"/>
      <c r="I292" s="23"/>
      <c r="J292" s="13"/>
      <c r="K292" s="13"/>
      <c r="L292" s="23"/>
      <c r="M292" s="23"/>
      <c r="N292" s="257"/>
      <c r="O292" s="257"/>
      <c r="P292" s="23"/>
      <c r="Q292" s="23"/>
      <c r="R292" s="23"/>
      <c r="S292" s="23"/>
      <c r="T292" s="23"/>
      <c r="U292" s="23"/>
      <c r="V292" s="23"/>
      <c r="W292" s="23"/>
      <c r="X292" s="23"/>
    </row>
    <row r="293" spans="1:24" ht="14.25" customHeight="1" x14ac:dyDescent="0.2">
      <c r="A293" s="23"/>
      <c r="B293" s="23"/>
      <c r="C293" s="23"/>
      <c r="D293" s="23"/>
      <c r="E293" s="23"/>
      <c r="F293" s="57"/>
      <c r="G293" s="23"/>
      <c r="H293" s="23"/>
      <c r="I293" s="23"/>
      <c r="J293" s="13"/>
      <c r="K293" s="13"/>
      <c r="L293" s="23"/>
      <c r="M293" s="23"/>
      <c r="N293" s="257"/>
      <c r="O293" s="257"/>
      <c r="P293" s="23"/>
      <c r="Q293" s="23"/>
      <c r="R293" s="23"/>
      <c r="S293" s="23"/>
      <c r="T293" s="23"/>
      <c r="U293" s="23"/>
      <c r="V293" s="23"/>
      <c r="W293" s="23"/>
      <c r="X293" s="23"/>
    </row>
    <row r="294" spans="1:24" ht="14.25" customHeight="1" x14ac:dyDescent="0.2">
      <c r="A294" s="23"/>
      <c r="B294" s="23"/>
      <c r="C294" s="23"/>
      <c r="D294" s="23"/>
      <c r="E294" s="23"/>
      <c r="F294" s="57"/>
      <c r="G294" s="23"/>
      <c r="H294" s="23"/>
      <c r="I294" s="23"/>
      <c r="J294" s="13"/>
      <c r="K294" s="13"/>
      <c r="L294" s="23"/>
      <c r="M294" s="23"/>
      <c r="N294" s="257"/>
      <c r="O294" s="257"/>
      <c r="P294" s="23"/>
      <c r="Q294" s="23"/>
      <c r="R294" s="23"/>
      <c r="S294" s="23"/>
      <c r="T294" s="23"/>
      <c r="U294" s="23"/>
      <c r="V294" s="23"/>
      <c r="W294" s="23"/>
      <c r="X294" s="23"/>
    </row>
    <row r="295" spans="1:24" ht="14.25" customHeight="1" x14ac:dyDescent="0.2">
      <c r="A295" s="23"/>
      <c r="B295" s="23"/>
      <c r="C295" s="23"/>
      <c r="D295" s="23"/>
      <c r="E295" s="23"/>
      <c r="F295" s="57"/>
      <c r="G295" s="23"/>
      <c r="H295" s="23"/>
      <c r="I295" s="23"/>
      <c r="J295" s="13"/>
      <c r="K295" s="13"/>
      <c r="L295" s="23"/>
      <c r="M295" s="23"/>
      <c r="N295" s="257"/>
      <c r="O295" s="257"/>
      <c r="P295" s="23"/>
      <c r="Q295" s="23"/>
      <c r="R295" s="23"/>
      <c r="S295" s="23"/>
      <c r="T295" s="23"/>
      <c r="U295" s="23"/>
      <c r="V295" s="23"/>
      <c r="W295" s="23"/>
      <c r="X295" s="23"/>
    </row>
    <row r="296" spans="1:24" ht="14.25" customHeight="1" x14ac:dyDescent="0.2">
      <c r="A296" s="23"/>
      <c r="B296" s="23"/>
      <c r="C296" s="23"/>
      <c r="D296" s="23"/>
      <c r="E296" s="23"/>
      <c r="F296" s="57"/>
      <c r="G296" s="23"/>
      <c r="H296" s="23"/>
      <c r="I296" s="23"/>
      <c r="J296" s="13"/>
      <c r="K296" s="13"/>
      <c r="L296" s="23"/>
      <c r="M296" s="23"/>
      <c r="N296" s="257"/>
      <c r="O296" s="257"/>
      <c r="P296" s="23"/>
      <c r="Q296" s="23"/>
      <c r="R296" s="23"/>
      <c r="S296" s="23"/>
      <c r="T296" s="23"/>
      <c r="U296" s="23"/>
      <c r="V296" s="23"/>
      <c r="W296" s="23"/>
      <c r="X296" s="23"/>
    </row>
    <row r="297" spans="1:24" ht="14.25" customHeight="1" x14ac:dyDescent="0.2">
      <c r="A297" s="23"/>
      <c r="B297" s="23"/>
      <c r="C297" s="23"/>
      <c r="D297" s="23"/>
      <c r="E297" s="23"/>
      <c r="F297" s="57"/>
      <c r="G297" s="23"/>
      <c r="H297" s="23"/>
      <c r="I297" s="23"/>
      <c r="J297" s="13"/>
      <c r="K297" s="13"/>
      <c r="L297" s="23"/>
      <c r="M297" s="23"/>
      <c r="N297" s="257"/>
      <c r="O297" s="257"/>
      <c r="P297" s="23"/>
      <c r="Q297" s="23"/>
      <c r="R297" s="23"/>
      <c r="S297" s="23"/>
      <c r="T297" s="23"/>
      <c r="U297" s="23"/>
      <c r="V297" s="23"/>
      <c r="W297" s="23"/>
      <c r="X297" s="23"/>
    </row>
    <row r="298" spans="1:24" ht="14.25" customHeight="1" x14ac:dyDescent="0.2">
      <c r="A298" s="23"/>
      <c r="B298" s="23"/>
      <c r="C298" s="23"/>
      <c r="D298" s="23"/>
      <c r="E298" s="23"/>
      <c r="F298" s="57"/>
      <c r="G298" s="23"/>
      <c r="H298" s="23"/>
      <c r="I298" s="23"/>
      <c r="J298" s="13"/>
      <c r="K298" s="13"/>
      <c r="L298" s="23"/>
      <c r="M298" s="23"/>
      <c r="N298" s="257"/>
      <c r="O298" s="257"/>
      <c r="P298" s="23"/>
      <c r="Q298" s="23"/>
      <c r="R298" s="23"/>
      <c r="S298" s="23"/>
      <c r="T298" s="23"/>
      <c r="U298" s="23"/>
      <c r="V298" s="23"/>
      <c r="W298" s="23"/>
      <c r="X298" s="23"/>
    </row>
    <row r="299" spans="1:24" ht="14.25" customHeight="1" x14ac:dyDescent="0.2">
      <c r="A299" s="13"/>
      <c r="B299" s="13"/>
      <c r="C299" s="13"/>
      <c r="D299" s="13"/>
      <c r="E299" s="13"/>
      <c r="F299" s="49"/>
      <c r="G299" s="13"/>
      <c r="H299" s="13"/>
      <c r="I299" s="13"/>
      <c r="J299" s="13"/>
      <c r="K299" s="13"/>
      <c r="L299" s="13"/>
      <c r="M299" s="13"/>
      <c r="N299" s="257"/>
      <c r="O299" s="257"/>
      <c r="P299" s="23"/>
      <c r="Q299" s="23"/>
      <c r="R299" s="23"/>
      <c r="S299" s="23"/>
      <c r="T299" s="13"/>
      <c r="U299" s="13"/>
      <c r="V299" s="13"/>
      <c r="W299" s="13"/>
      <c r="X299" s="13"/>
    </row>
    <row r="300" spans="1:24" ht="14.25" customHeight="1" x14ac:dyDescent="0.2">
      <c r="A300" s="13"/>
      <c r="B300" s="13"/>
      <c r="C300" s="13"/>
      <c r="D300" s="13"/>
      <c r="E300" s="13"/>
      <c r="F300" s="49"/>
      <c r="G300" s="13"/>
      <c r="H300" s="13"/>
      <c r="I300" s="13"/>
      <c r="J300" s="13"/>
      <c r="K300" s="13"/>
      <c r="L300" s="13"/>
      <c r="M300" s="13"/>
      <c r="N300" s="257"/>
      <c r="O300" s="257"/>
      <c r="P300" s="23"/>
      <c r="Q300" s="23"/>
      <c r="R300" s="23"/>
      <c r="S300" s="23"/>
      <c r="T300" s="13"/>
      <c r="U300" s="13"/>
      <c r="V300" s="13"/>
      <c r="W300" s="13"/>
      <c r="X300" s="13"/>
    </row>
    <row r="301" spans="1:24" ht="14.25" customHeight="1" x14ac:dyDescent="0.2">
      <c r="A301" s="13"/>
      <c r="B301" s="13"/>
      <c r="C301" s="13"/>
      <c r="D301" s="13"/>
      <c r="E301" s="13"/>
      <c r="F301" s="49"/>
      <c r="G301" s="13"/>
      <c r="H301" s="13"/>
      <c r="I301" s="13"/>
      <c r="J301" s="13"/>
      <c r="K301" s="13"/>
      <c r="L301" s="13"/>
      <c r="M301" s="13"/>
      <c r="N301" s="257"/>
      <c r="O301" s="257"/>
      <c r="P301" s="23"/>
      <c r="Q301" s="23"/>
      <c r="R301" s="23"/>
      <c r="S301" s="23"/>
      <c r="T301" s="13"/>
      <c r="U301" s="13"/>
      <c r="V301" s="13"/>
      <c r="W301" s="13"/>
      <c r="X301" s="13"/>
    </row>
    <row r="302" spans="1:24" ht="14.25" customHeight="1" x14ac:dyDescent="0.2">
      <c r="A302" s="13"/>
      <c r="B302" s="13"/>
      <c r="C302" s="13"/>
      <c r="D302" s="13"/>
      <c r="E302" s="13"/>
      <c r="F302" s="49"/>
      <c r="G302" s="13"/>
      <c r="H302" s="13"/>
      <c r="I302" s="13"/>
      <c r="J302" s="13"/>
      <c r="K302" s="13"/>
      <c r="L302" s="13"/>
      <c r="M302" s="13"/>
      <c r="N302" s="257"/>
      <c r="O302" s="257"/>
      <c r="P302" s="23"/>
      <c r="Q302" s="23"/>
      <c r="R302" s="23"/>
      <c r="S302" s="23"/>
      <c r="T302" s="13"/>
      <c r="U302" s="13"/>
      <c r="V302" s="13"/>
      <c r="W302" s="13"/>
      <c r="X302" s="13"/>
    </row>
    <row r="303" spans="1:24" ht="14.25" customHeight="1" x14ac:dyDescent="0.2">
      <c r="A303" s="13"/>
      <c r="B303" s="13"/>
      <c r="C303" s="13"/>
      <c r="D303" s="13"/>
      <c r="E303" s="13"/>
      <c r="F303" s="49"/>
      <c r="G303" s="13"/>
      <c r="H303" s="13"/>
      <c r="I303" s="13"/>
      <c r="J303" s="13"/>
      <c r="K303" s="13"/>
      <c r="L303" s="13"/>
      <c r="M303" s="13"/>
      <c r="N303" s="257"/>
      <c r="O303" s="257"/>
      <c r="P303" s="23"/>
      <c r="Q303" s="23"/>
      <c r="R303" s="23"/>
      <c r="S303" s="23"/>
      <c r="T303" s="13"/>
      <c r="U303" s="13"/>
      <c r="V303" s="13"/>
      <c r="W303" s="13"/>
      <c r="X303" s="13"/>
    </row>
    <row r="304" spans="1:24" ht="14.25" customHeight="1" x14ac:dyDescent="0.2">
      <c r="A304" s="13"/>
      <c r="B304" s="13"/>
      <c r="C304" s="13"/>
      <c r="D304" s="13"/>
      <c r="E304" s="13"/>
      <c r="F304" s="49"/>
      <c r="G304" s="13"/>
      <c r="H304" s="13"/>
      <c r="I304" s="13"/>
      <c r="J304" s="13"/>
      <c r="K304" s="13"/>
      <c r="L304" s="13"/>
      <c r="M304" s="13"/>
      <c r="N304" s="257"/>
      <c r="O304" s="257"/>
      <c r="P304" s="23"/>
      <c r="Q304" s="23"/>
      <c r="R304" s="23"/>
      <c r="S304" s="23"/>
      <c r="T304" s="13"/>
      <c r="U304" s="13"/>
      <c r="V304" s="13"/>
      <c r="W304" s="13"/>
      <c r="X304" s="13"/>
    </row>
    <row r="305" spans="1:24" ht="14.25" customHeight="1" x14ac:dyDescent="0.2">
      <c r="A305" s="13"/>
      <c r="B305" s="13"/>
      <c r="C305" s="13"/>
      <c r="D305" s="13"/>
      <c r="E305" s="13"/>
      <c r="F305" s="49"/>
      <c r="G305" s="13"/>
      <c r="H305" s="13"/>
      <c r="I305" s="13"/>
      <c r="J305" s="13"/>
      <c r="K305" s="13"/>
      <c r="L305" s="13"/>
      <c r="M305" s="13"/>
      <c r="N305" s="257"/>
      <c r="O305" s="257"/>
      <c r="P305" s="23"/>
      <c r="Q305" s="23"/>
      <c r="R305" s="23"/>
      <c r="S305" s="23"/>
      <c r="T305" s="13"/>
      <c r="U305" s="13"/>
      <c r="V305" s="13"/>
      <c r="W305" s="13"/>
      <c r="X305" s="13"/>
    </row>
    <row r="306" spans="1:24" ht="14.25" customHeight="1" x14ac:dyDescent="0.2">
      <c r="A306" s="13"/>
      <c r="B306" s="13"/>
      <c r="C306" s="13"/>
      <c r="D306" s="13"/>
      <c r="E306" s="13"/>
      <c r="F306" s="49"/>
      <c r="G306" s="13"/>
      <c r="H306" s="13"/>
      <c r="I306" s="13"/>
      <c r="J306" s="13"/>
      <c r="K306" s="13"/>
      <c r="L306" s="13"/>
      <c r="M306" s="13"/>
      <c r="N306" s="257"/>
      <c r="O306" s="257"/>
      <c r="P306" s="23"/>
      <c r="Q306" s="23"/>
      <c r="R306" s="23"/>
      <c r="S306" s="23"/>
      <c r="T306" s="13"/>
      <c r="U306" s="13"/>
      <c r="V306" s="13"/>
      <c r="W306" s="13"/>
      <c r="X306" s="13"/>
    </row>
    <row r="307" spans="1:24" ht="14.25" customHeight="1" x14ac:dyDescent="0.2">
      <c r="A307" s="13"/>
      <c r="B307" s="13"/>
      <c r="C307" s="13"/>
      <c r="D307" s="13"/>
      <c r="E307" s="13"/>
      <c r="F307" s="49"/>
      <c r="G307" s="13"/>
      <c r="H307" s="13"/>
      <c r="I307" s="13"/>
      <c r="J307" s="13"/>
      <c r="K307" s="13"/>
      <c r="L307" s="13"/>
      <c r="M307" s="13"/>
      <c r="N307" s="257"/>
      <c r="O307" s="257"/>
      <c r="P307" s="23"/>
      <c r="Q307" s="23"/>
      <c r="R307" s="23"/>
      <c r="S307" s="23"/>
      <c r="T307" s="13"/>
      <c r="U307" s="13"/>
      <c r="V307" s="13"/>
      <c r="W307" s="13"/>
      <c r="X307" s="13"/>
    </row>
    <row r="308" spans="1:24" ht="14.25" customHeight="1" x14ac:dyDescent="0.2">
      <c r="A308" s="13"/>
      <c r="B308" s="13"/>
      <c r="C308" s="13"/>
      <c r="D308" s="13"/>
      <c r="E308" s="13"/>
      <c r="F308" s="49"/>
      <c r="G308" s="13"/>
      <c r="H308" s="13"/>
      <c r="I308" s="13"/>
      <c r="J308" s="13"/>
      <c r="K308" s="13"/>
      <c r="L308" s="13"/>
      <c r="M308" s="13"/>
      <c r="N308" s="257"/>
      <c r="O308" s="257"/>
      <c r="P308" s="23"/>
      <c r="Q308" s="23"/>
      <c r="R308" s="23"/>
      <c r="S308" s="23"/>
      <c r="T308" s="13"/>
      <c r="U308" s="13"/>
      <c r="V308" s="13"/>
      <c r="W308" s="13"/>
      <c r="X308" s="13"/>
    </row>
    <row r="309" spans="1:24" ht="14.25" customHeight="1" x14ac:dyDescent="0.2">
      <c r="A309" s="13"/>
      <c r="B309" s="13"/>
      <c r="C309" s="13"/>
      <c r="D309" s="13"/>
      <c r="E309" s="13"/>
      <c r="F309" s="49"/>
      <c r="G309" s="13"/>
      <c r="H309" s="13"/>
      <c r="I309" s="13"/>
      <c r="J309" s="13"/>
      <c r="K309" s="13"/>
      <c r="L309" s="13"/>
      <c r="M309" s="13"/>
      <c r="N309" s="257"/>
      <c r="O309" s="257"/>
      <c r="P309" s="23"/>
      <c r="Q309" s="23"/>
      <c r="R309" s="23"/>
      <c r="S309" s="23"/>
      <c r="T309" s="13"/>
      <c r="U309" s="13"/>
      <c r="V309" s="13"/>
      <c r="W309" s="13"/>
      <c r="X309" s="13"/>
    </row>
    <row r="310" spans="1:24" ht="14.25" customHeight="1" x14ac:dyDescent="0.2">
      <c r="A310" s="13"/>
      <c r="B310" s="13"/>
      <c r="C310" s="13"/>
      <c r="D310" s="13"/>
      <c r="E310" s="13"/>
      <c r="F310" s="49"/>
      <c r="G310" s="13"/>
      <c r="H310" s="13"/>
      <c r="I310" s="13"/>
      <c r="J310" s="13"/>
      <c r="K310" s="13"/>
      <c r="L310" s="13"/>
      <c r="M310" s="13"/>
      <c r="N310" s="257"/>
      <c r="O310" s="257"/>
      <c r="P310" s="23"/>
      <c r="Q310" s="23"/>
      <c r="R310" s="23"/>
      <c r="S310" s="23"/>
      <c r="T310" s="13"/>
      <c r="U310" s="13"/>
      <c r="V310" s="13"/>
      <c r="W310" s="13"/>
      <c r="X310" s="13"/>
    </row>
    <row r="311" spans="1:24" ht="14.25" customHeight="1" x14ac:dyDescent="0.2">
      <c r="A311" s="13"/>
      <c r="B311" s="13"/>
      <c r="C311" s="13"/>
      <c r="D311" s="13"/>
      <c r="E311" s="13"/>
      <c r="F311" s="49"/>
      <c r="G311" s="13"/>
      <c r="H311" s="13"/>
      <c r="I311" s="13"/>
      <c r="J311" s="13"/>
      <c r="K311" s="13"/>
      <c r="L311" s="13"/>
      <c r="M311" s="13"/>
      <c r="N311" s="257"/>
      <c r="O311" s="257"/>
      <c r="P311" s="23"/>
      <c r="Q311" s="23"/>
      <c r="R311" s="23"/>
      <c r="S311" s="23"/>
      <c r="T311" s="13"/>
      <c r="U311" s="13"/>
      <c r="V311" s="13"/>
      <c r="W311" s="13"/>
      <c r="X311" s="13"/>
    </row>
    <row r="312" spans="1:24" ht="14.25" customHeight="1" x14ac:dyDescent="0.2">
      <c r="A312" s="13"/>
      <c r="B312" s="13"/>
      <c r="C312" s="13"/>
      <c r="D312" s="13"/>
      <c r="E312" s="13"/>
      <c r="F312" s="49"/>
      <c r="G312" s="13"/>
      <c r="H312" s="13"/>
      <c r="I312" s="13"/>
      <c r="J312" s="13"/>
      <c r="K312" s="13"/>
      <c r="L312" s="13"/>
      <c r="M312" s="13"/>
      <c r="N312" s="257"/>
      <c r="O312" s="257"/>
      <c r="P312" s="23"/>
      <c r="Q312" s="23"/>
      <c r="R312" s="23"/>
      <c r="S312" s="23"/>
      <c r="T312" s="13"/>
      <c r="U312" s="13"/>
      <c r="V312" s="13"/>
      <c r="W312" s="13"/>
      <c r="X312" s="13"/>
    </row>
    <row r="313" spans="1:24" ht="14.25" customHeight="1" x14ac:dyDescent="0.2">
      <c r="A313" s="13"/>
      <c r="B313" s="13"/>
      <c r="C313" s="13"/>
      <c r="D313" s="13"/>
      <c r="E313" s="13"/>
      <c r="F313" s="49"/>
      <c r="G313" s="13"/>
      <c r="H313" s="13"/>
      <c r="I313" s="13"/>
      <c r="J313" s="13"/>
      <c r="K313" s="13"/>
      <c r="L313" s="13"/>
      <c r="M313" s="13"/>
      <c r="N313" s="257"/>
      <c r="O313" s="257"/>
      <c r="P313" s="23"/>
      <c r="Q313" s="23"/>
      <c r="R313" s="23"/>
      <c r="S313" s="23"/>
      <c r="T313" s="13"/>
      <c r="U313" s="13"/>
      <c r="V313" s="13"/>
      <c r="W313" s="13"/>
      <c r="X313" s="13"/>
    </row>
    <row r="314" spans="1:24" ht="14.25" customHeight="1" x14ac:dyDescent="0.2">
      <c r="A314" s="13"/>
      <c r="B314" s="13"/>
      <c r="C314" s="13"/>
      <c r="D314" s="13"/>
      <c r="E314" s="13"/>
      <c r="F314" s="49"/>
      <c r="G314" s="13"/>
      <c r="H314" s="13"/>
      <c r="I314" s="13"/>
      <c r="J314" s="13"/>
      <c r="K314" s="13"/>
      <c r="L314" s="13"/>
      <c r="M314" s="13"/>
      <c r="N314" s="257"/>
      <c r="O314" s="257"/>
      <c r="P314" s="23"/>
      <c r="Q314" s="23"/>
      <c r="R314" s="23"/>
      <c r="S314" s="23"/>
      <c r="T314" s="13"/>
      <c r="U314" s="13"/>
      <c r="V314" s="13"/>
      <c r="W314" s="13"/>
      <c r="X314" s="13"/>
    </row>
    <row r="315" spans="1:24" ht="14.25" customHeight="1" x14ac:dyDescent="0.2">
      <c r="A315" s="13"/>
      <c r="B315" s="13"/>
      <c r="C315" s="13"/>
      <c r="D315" s="13"/>
      <c r="E315" s="13"/>
      <c r="F315" s="49"/>
      <c r="G315" s="13"/>
      <c r="H315" s="13"/>
      <c r="I315" s="13"/>
      <c r="J315" s="13"/>
      <c r="K315" s="13"/>
      <c r="L315" s="13"/>
      <c r="M315" s="13"/>
      <c r="N315" s="257"/>
      <c r="O315" s="257"/>
      <c r="P315" s="23"/>
      <c r="Q315" s="23"/>
      <c r="R315" s="23"/>
      <c r="S315" s="23"/>
      <c r="T315" s="13"/>
      <c r="U315" s="13"/>
      <c r="V315" s="13"/>
      <c r="W315" s="13"/>
      <c r="X315" s="13"/>
    </row>
    <row r="316" spans="1:24" ht="14.25" customHeight="1" x14ac:dyDescent="0.2">
      <c r="A316" s="13"/>
      <c r="B316" s="13"/>
      <c r="C316" s="13"/>
      <c r="D316" s="13"/>
      <c r="E316" s="13"/>
      <c r="F316" s="49"/>
      <c r="G316" s="13"/>
      <c r="H316" s="13"/>
      <c r="I316" s="13"/>
      <c r="J316" s="13"/>
      <c r="K316" s="13"/>
      <c r="L316" s="13"/>
      <c r="M316" s="13"/>
      <c r="N316" s="257"/>
      <c r="O316" s="257"/>
      <c r="P316" s="23"/>
      <c r="Q316" s="23"/>
      <c r="R316" s="23"/>
      <c r="S316" s="23"/>
      <c r="T316" s="13"/>
      <c r="U316" s="13"/>
      <c r="V316" s="13"/>
      <c r="W316" s="13"/>
      <c r="X316" s="13"/>
    </row>
    <row r="317" spans="1:24" ht="14.25" customHeight="1" x14ac:dyDescent="0.2">
      <c r="A317" s="13"/>
      <c r="B317" s="13"/>
      <c r="C317" s="13"/>
      <c r="D317" s="13"/>
      <c r="E317" s="13"/>
      <c r="F317" s="49"/>
      <c r="G317" s="13"/>
      <c r="H317" s="13"/>
      <c r="I317" s="13"/>
      <c r="J317" s="13"/>
      <c r="K317" s="13"/>
      <c r="L317" s="13"/>
      <c r="M317" s="13"/>
      <c r="N317" s="257"/>
      <c r="O317" s="257"/>
      <c r="P317" s="23"/>
      <c r="Q317" s="23"/>
      <c r="R317" s="23"/>
      <c r="S317" s="23"/>
      <c r="T317" s="13"/>
      <c r="U317" s="13"/>
      <c r="V317" s="13"/>
      <c r="W317" s="13"/>
      <c r="X317" s="13"/>
    </row>
    <row r="318" spans="1:24" ht="14.25" customHeight="1" x14ac:dyDescent="0.2">
      <c r="A318" s="13"/>
      <c r="B318" s="13"/>
      <c r="C318" s="13"/>
      <c r="D318" s="13"/>
      <c r="E318" s="13"/>
      <c r="F318" s="49"/>
      <c r="G318" s="13"/>
      <c r="H318" s="13"/>
      <c r="I318" s="13"/>
      <c r="J318" s="13"/>
      <c r="K318" s="13"/>
      <c r="L318" s="13"/>
      <c r="M318" s="13"/>
      <c r="N318" s="257"/>
      <c r="O318" s="257"/>
      <c r="P318" s="23"/>
      <c r="Q318" s="23"/>
      <c r="R318" s="23"/>
      <c r="S318" s="23"/>
      <c r="T318" s="13"/>
      <c r="U318" s="13"/>
      <c r="V318" s="13"/>
      <c r="W318" s="13"/>
      <c r="X318" s="13"/>
    </row>
    <row r="319" spans="1:24" ht="14.25" customHeight="1" x14ac:dyDescent="0.2">
      <c r="A319" s="13"/>
      <c r="B319" s="13"/>
      <c r="C319" s="13"/>
      <c r="D319" s="13"/>
      <c r="E319" s="13"/>
      <c r="F319" s="49"/>
      <c r="G319" s="13"/>
      <c r="H319" s="13"/>
      <c r="I319" s="13"/>
      <c r="J319" s="13"/>
      <c r="K319" s="13"/>
      <c r="L319" s="13"/>
      <c r="M319" s="13"/>
      <c r="N319" s="257"/>
      <c r="O319" s="257"/>
      <c r="P319" s="23"/>
      <c r="Q319" s="23"/>
      <c r="R319" s="23"/>
      <c r="S319" s="23"/>
      <c r="T319" s="13"/>
      <c r="U319" s="13"/>
      <c r="V319" s="13"/>
      <c r="W319" s="13"/>
      <c r="X319" s="13"/>
    </row>
    <row r="320" spans="1:24" ht="14.25" customHeight="1" x14ac:dyDescent="0.2">
      <c r="A320" s="13"/>
      <c r="B320" s="13"/>
      <c r="C320" s="13"/>
      <c r="D320" s="13"/>
      <c r="E320" s="13"/>
      <c r="F320" s="49"/>
      <c r="G320" s="13"/>
      <c r="H320" s="13"/>
      <c r="I320" s="13"/>
      <c r="J320" s="13"/>
      <c r="K320" s="13"/>
      <c r="L320" s="13"/>
      <c r="M320" s="13"/>
      <c r="N320" s="257"/>
      <c r="O320" s="257"/>
      <c r="P320" s="23"/>
      <c r="Q320" s="23"/>
      <c r="R320" s="23"/>
      <c r="S320" s="23"/>
      <c r="T320" s="13"/>
      <c r="U320" s="13"/>
      <c r="V320" s="13"/>
      <c r="W320" s="13"/>
      <c r="X320" s="13"/>
    </row>
    <row r="321" spans="1:24" ht="14.25" customHeight="1" x14ac:dyDescent="0.2">
      <c r="A321" s="13"/>
      <c r="B321" s="13"/>
      <c r="C321" s="13"/>
      <c r="D321" s="13"/>
      <c r="E321" s="13"/>
      <c r="F321" s="49"/>
      <c r="G321" s="13"/>
      <c r="H321" s="13"/>
      <c r="I321" s="13"/>
      <c r="J321" s="13"/>
      <c r="K321" s="13"/>
      <c r="L321" s="13"/>
      <c r="M321" s="13"/>
      <c r="N321" s="257"/>
      <c r="O321" s="257"/>
      <c r="P321" s="23"/>
      <c r="Q321" s="23"/>
      <c r="R321" s="23"/>
      <c r="S321" s="23"/>
      <c r="T321" s="13"/>
      <c r="U321" s="13"/>
      <c r="V321" s="13"/>
      <c r="W321" s="13"/>
      <c r="X321" s="13"/>
    </row>
    <row r="322" spans="1:24" ht="15.75" customHeight="1" x14ac:dyDescent="0.2"/>
    <row r="323" spans="1:24" ht="15.75" customHeight="1" x14ac:dyDescent="0.2"/>
    <row r="324" spans="1:24" ht="15.75" customHeight="1" x14ac:dyDescent="0.2"/>
    <row r="325" spans="1:24" ht="15.75" customHeight="1" x14ac:dyDescent="0.2"/>
    <row r="326" spans="1:24" ht="15.75" customHeight="1" x14ac:dyDescent="0.2"/>
    <row r="327" spans="1:24" ht="15.75" customHeight="1" x14ac:dyDescent="0.2"/>
    <row r="328" spans="1:24" ht="15.75" customHeight="1" x14ac:dyDescent="0.2"/>
    <row r="329" spans="1:24" ht="15.75" customHeight="1" x14ac:dyDescent="0.2"/>
    <row r="330" spans="1:24" ht="15.75" customHeight="1" x14ac:dyDescent="0.2"/>
    <row r="331" spans="1:24" ht="15.75" customHeight="1" x14ac:dyDescent="0.2"/>
    <row r="332" spans="1:24" ht="15.75" customHeight="1" x14ac:dyDescent="0.2"/>
    <row r="333" spans="1:24" ht="15.75" customHeight="1" x14ac:dyDescent="0.2"/>
    <row r="334" spans="1:24" ht="15.75" customHeight="1" x14ac:dyDescent="0.2"/>
    <row r="335" spans="1:24" ht="15.75" customHeight="1" x14ac:dyDescent="0.2"/>
    <row r="336" spans="1:24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7">
    <mergeCell ref="B9:D9"/>
    <mergeCell ref="B2:L2"/>
    <mergeCell ref="B3:L3"/>
    <mergeCell ref="B6:D7"/>
    <mergeCell ref="E6:E7"/>
    <mergeCell ref="G6:L6"/>
    <mergeCell ref="K7:L7"/>
  </mergeCells>
  <pageMargins left="0.7" right="0.7" top="0.75" bottom="0.75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004"/>
  <sheetViews>
    <sheetView showGridLines="0" zoomScale="90" zoomScaleNormal="90" workbookViewId="0">
      <selection activeCell="Q38" sqref="Q38"/>
    </sheetView>
  </sheetViews>
  <sheetFormatPr baseColWidth="10" defaultColWidth="14.42578125" defaultRowHeight="15" customHeight="1" x14ac:dyDescent="0.2"/>
  <cols>
    <col min="1" max="1" width="1" customWidth="1"/>
    <col min="2" max="2" width="0.85546875" customWidth="1"/>
    <col min="3" max="3" width="27.140625" customWidth="1"/>
    <col min="4" max="4" width="24.85546875" customWidth="1"/>
    <col min="5" max="5" width="26.140625" customWidth="1"/>
    <col min="6" max="6" width="0.140625" customWidth="1"/>
    <col min="7" max="7" width="14.7109375" customWidth="1"/>
    <col min="8" max="10" width="13.85546875" customWidth="1"/>
    <col min="11" max="11" width="13.85546875" style="241" customWidth="1"/>
    <col min="12" max="12" width="1.85546875" customWidth="1"/>
    <col min="13" max="13" width="4.5703125" customWidth="1"/>
    <col min="14" max="21" width="9.140625" customWidth="1"/>
    <col min="22" max="24" width="10" customWidth="1"/>
  </cols>
  <sheetData>
    <row r="1" spans="1:24" ht="12.75" customHeight="1" x14ac:dyDescent="0.2">
      <c r="A1" s="27"/>
      <c r="B1" s="27"/>
      <c r="C1" s="27"/>
      <c r="D1" s="27"/>
      <c r="E1" s="27"/>
      <c r="F1" s="27"/>
      <c r="G1" s="27"/>
      <c r="H1" s="27"/>
      <c r="I1" s="27"/>
      <c r="J1" s="27"/>
      <c r="K1" s="236"/>
      <c r="L1" s="27"/>
      <c r="M1" s="35"/>
      <c r="N1" s="172"/>
      <c r="O1" s="172"/>
      <c r="P1" s="172"/>
      <c r="Q1" s="172"/>
      <c r="R1" s="172"/>
      <c r="S1" s="172"/>
      <c r="T1" s="172"/>
      <c r="U1" s="172"/>
      <c r="V1" s="172"/>
      <c r="W1" s="27"/>
      <c r="X1" s="27"/>
    </row>
    <row r="2" spans="1:24" ht="16.5" customHeight="1" x14ac:dyDescent="0.25">
      <c r="A2" s="1"/>
      <c r="B2" s="509" t="s">
        <v>115</v>
      </c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72"/>
      <c r="N2" s="173"/>
      <c r="O2" s="173"/>
      <c r="P2" s="173"/>
      <c r="Q2" s="173"/>
      <c r="R2" s="173"/>
      <c r="S2" s="173"/>
      <c r="T2" s="173"/>
      <c r="U2" s="173"/>
      <c r="V2" s="173"/>
      <c r="W2" s="1"/>
      <c r="X2" s="1"/>
    </row>
    <row r="3" spans="1:24" ht="16.5" customHeight="1" x14ac:dyDescent="0.25">
      <c r="A3" s="1"/>
      <c r="B3" s="509" t="s">
        <v>116</v>
      </c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72"/>
      <c r="N3" s="173"/>
      <c r="O3" s="173"/>
      <c r="P3" s="173"/>
      <c r="Q3" s="173"/>
      <c r="R3" s="173"/>
      <c r="S3" s="173"/>
      <c r="T3" s="173"/>
      <c r="U3" s="173"/>
      <c r="V3" s="173"/>
      <c r="W3" s="1"/>
      <c r="X3" s="1"/>
    </row>
    <row r="4" spans="1:24" ht="16.5" customHeight="1" x14ac:dyDescent="0.25">
      <c r="A4" s="1"/>
      <c r="B4" s="509" t="s">
        <v>1</v>
      </c>
      <c r="C4" s="510"/>
      <c r="D4" s="510"/>
      <c r="E4" s="510"/>
      <c r="F4" s="510"/>
      <c r="G4" s="510"/>
      <c r="H4" s="510"/>
      <c r="I4" s="510"/>
      <c r="J4" s="510"/>
      <c r="K4" s="510"/>
      <c r="L4" s="510"/>
      <c r="M4" s="72"/>
      <c r="N4" s="173"/>
      <c r="O4" s="173"/>
      <c r="P4" s="173"/>
      <c r="Q4" s="173"/>
      <c r="R4" s="173"/>
      <c r="S4" s="173"/>
      <c r="T4" s="173"/>
      <c r="U4" s="173"/>
      <c r="V4" s="173"/>
      <c r="W4" s="1"/>
      <c r="X4" s="1"/>
    </row>
    <row r="5" spans="1:24" ht="14.25" customHeight="1" x14ac:dyDescent="0.25">
      <c r="A5" s="1"/>
      <c r="B5" s="1"/>
      <c r="C5" s="1"/>
      <c r="D5" s="1"/>
      <c r="E5" s="1"/>
      <c r="F5" s="1"/>
      <c r="G5" s="1"/>
      <c r="H5" s="8"/>
      <c r="I5" s="1"/>
      <c r="J5" s="1"/>
      <c r="K5" s="250"/>
      <c r="L5" s="1"/>
      <c r="M5" s="73"/>
      <c r="N5" s="173"/>
      <c r="O5" s="173"/>
      <c r="P5" s="173"/>
      <c r="Q5" s="173"/>
      <c r="R5" s="173"/>
      <c r="S5" s="173"/>
      <c r="T5" s="173"/>
      <c r="U5" s="173"/>
      <c r="V5" s="173"/>
      <c r="W5" s="1"/>
      <c r="X5" s="1"/>
    </row>
    <row r="6" spans="1:24" ht="21.75" customHeight="1" x14ac:dyDescent="0.25">
      <c r="A6" s="8"/>
      <c r="B6" s="527" t="s">
        <v>117</v>
      </c>
      <c r="C6" s="528"/>
      <c r="D6" s="533" t="s">
        <v>4</v>
      </c>
      <c r="E6" s="344" t="s">
        <v>46</v>
      </c>
      <c r="F6" s="533" t="s">
        <v>118</v>
      </c>
      <c r="G6" s="535" t="s">
        <v>18</v>
      </c>
      <c r="H6" s="536"/>
      <c r="I6" s="536"/>
      <c r="J6" s="536"/>
      <c r="K6" s="536"/>
      <c r="L6" s="537"/>
      <c r="M6" s="74"/>
      <c r="N6" s="174"/>
      <c r="O6" s="174"/>
      <c r="P6" s="174"/>
      <c r="Q6" s="174"/>
      <c r="R6" s="174"/>
      <c r="S6" s="174"/>
      <c r="T6" s="174"/>
      <c r="U6" s="174"/>
      <c r="V6" s="174"/>
      <c r="W6" s="8"/>
      <c r="X6" s="8"/>
    </row>
    <row r="7" spans="1:24" ht="21.75" customHeight="1" x14ac:dyDescent="0.25">
      <c r="A7" s="8"/>
      <c r="B7" s="529"/>
      <c r="C7" s="530"/>
      <c r="D7" s="534"/>
      <c r="E7" s="277" t="s">
        <v>47</v>
      </c>
      <c r="F7" s="534"/>
      <c r="G7" s="278" t="s">
        <v>4</v>
      </c>
      <c r="H7" s="278" t="s">
        <v>48</v>
      </c>
      <c r="I7" s="278" t="s">
        <v>19</v>
      </c>
      <c r="J7" s="278" t="s">
        <v>22</v>
      </c>
      <c r="K7" s="535" t="s">
        <v>49</v>
      </c>
      <c r="L7" s="537"/>
      <c r="M7" s="74"/>
      <c r="N7" s="174"/>
      <c r="O7" s="174"/>
      <c r="P7" s="174"/>
      <c r="Q7" s="174"/>
      <c r="R7" s="174"/>
      <c r="S7" s="174"/>
      <c r="T7" s="174"/>
      <c r="U7" s="174"/>
      <c r="V7" s="174"/>
      <c r="W7" s="8"/>
      <c r="X7" s="8"/>
    </row>
    <row r="8" spans="1:24" ht="8.25" customHeight="1" x14ac:dyDescent="0.25">
      <c r="A8" s="8"/>
      <c r="B8" s="279"/>
      <c r="C8" s="280"/>
      <c r="D8" s="280"/>
      <c r="E8" s="280"/>
      <c r="F8" s="280"/>
      <c r="G8" s="280"/>
      <c r="H8" s="280"/>
      <c r="I8" s="280"/>
      <c r="J8" s="280"/>
      <c r="K8" s="281"/>
      <c r="L8" s="282"/>
      <c r="M8" s="50"/>
      <c r="N8" s="174"/>
      <c r="O8" s="174"/>
      <c r="P8" s="174"/>
      <c r="Q8" s="174"/>
      <c r="R8" s="174"/>
      <c r="S8" s="174"/>
      <c r="T8" s="174"/>
      <c r="U8" s="174"/>
      <c r="V8" s="174"/>
      <c r="W8" s="8"/>
      <c r="X8" s="8"/>
    </row>
    <row r="9" spans="1:24" ht="15.75" customHeight="1" x14ac:dyDescent="0.25">
      <c r="A9" s="8"/>
      <c r="B9" s="531" t="s">
        <v>4</v>
      </c>
      <c r="C9" s="532"/>
      <c r="D9" s="286">
        <f>SUM(D11:D62)</f>
        <v>6563359.3121073507</v>
      </c>
      <c r="E9" s="286">
        <f>SUM(E11:E62)</f>
        <v>5170189.3656370007</v>
      </c>
      <c r="F9" s="423" t="s">
        <v>63</v>
      </c>
      <c r="G9" s="286">
        <f>SUM(H9:K9)</f>
        <v>1393169.9464703496</v>
      </c>
      <c r="H9" s="286">
        <f>SUM(H11:H62)</f>
        <v>395143.74291938049</v>
      </c>
      <c r="I9" s="286">
        <f>SUM(I11:I62)</f>
        <v>154610.06989365499</v>
      </c>
      <c r="J9" s="286">
        <f>SUM(J11:J62)</f>
        <v>762237.86322908127</v>
      </c>
      <c r="K9" s="286">
        <f>SUM(K11:K62)</f>
        <v>81178.270428232834</v>
      </c>
      <c r="L9" s="283"/>
      <c r="M9" s="50"/>
      <c r="N9" s="174"/>
      <c r="O9" s="174"/>
      <c r="P9" s="174"/>
      <c r="Q9" s="174"/>
      <c r="R9" s="174"/>
      <c r="S9" s="174"/>
      <c r="T9" s="174"/>
      <c r="U9" s="174"/>
      <c r="V9" s="174"/>
      <c r="W9" s="8"/>
      <c r="X9" s="8"/>
    </row>
    <row r="10" spans="1:24" ht="9.75" customHeight="1" x14ac:dyDescent="0.25">
      <c r="A10" s="13"/>
      <c r="B10" s="497"/>
      <c r="C10" s="498"/>
      <c r="D10" s="499"/>
      <c r="E10" s="499"/>
      <c r="F10" s="499"/>
      <c r="G10" s="499"/>
      <c r="H10" s="499"/>
      <c r="I10" s="499"/>
      <c r="J10" s="499"/>
      <c r="K10" s="499"/>
      <c r="L10" s="500"/>
      <c r="M10" s="23"/>
      <c r="N10" s="175"/>
      <c r="O10" s="175"/>
      <c r="P10" s="175"/>
      <c r="Q10" s="175"/>
      <c r="R10" s="175"/>
      <c r="S10" s="175"/>
      <c r="T10" s="175"/>
      <c r="U10" s="175"/>
      <c r="V10" s="175"/>
      <c r="W10" s="13"/>
      <c r="X10" s="13"/>
    </row>
    <row r="11" spans="1:24" ht="15" customHeight="1" x14ac:dyDescent="0.25">
      <c r="A11" s="13"/>
      <c r="B11" s="497"/>
      <c r="C11" s="498" t="s">
        <v>119</v>
      </c>
      <c r="D11" s="424">
        <f t="shared" ref="D11:D62" si="0">SUM(E11,G11)</f>
        <v>49697.4357261283</v>
      </c>
      <c r="E11" s="448"/>
      <c r="F11" s="448" t="s">
        <v>63</v>
      </c>
      <c r="G11" s="424">
        <f t="shared" ref="G11:G62" si="1">SUM(H11:K11)</f>
        <v>49697.4357261283</v>
      </c>
      <c r="H11" s="501">
        <v>36848.697452638</v>
      </c>
      <c r="I11" s="448">
        <v>1266.1259</v>
      </c>
      <c r="J11" s="425">
        <v>11582.612373490299</v>
      </c>
      <c r="K11" s="448">
        <v>0</v>
      </c>
      <c r="L11" s="500"/>
      <c r="M11" s="23"/>
      <c r="N11" s="175"/>
      <c r="O11" s="175"/>
      <c r="P11" s="175"/>
      <c r="Q11" s="175"/>
      <c r="R11" s="175"/>
      <c r="S11" s="175"/>
      <c r="T11" s="175"/>
      <c r="U11" s="175"/>
      <c r="V11" s="175"/>
      <c r="W11" s="13"/>
      <c r="X11" s="13"/>
    </row>
    <row r="12" spans="1:24" ht="16.5" customHeight="1" x14ac:dyDescent="0.25">
      <c r="A12" s="13"/>
      <c r="B12" s="497"/>
      <c r="C12" s="498" t="s">
        <v>120</v>
      </c>
      <c r="D12" s="424">
        <f t="shared" si="0"/>
        <v>37923.127636594218</v>
      </c>
      <c r="E12" s="448"/>
      <c r="F12" s="448" t="s">
        <v>63</v>
      </c>
      <c r="G12" s="424">
        <f t="shared" si="1"/>
        <v>37923.127636594218</v>
      </c>
      <c r="H12" s="501">
        <v>18804.171938930223</v>
      </c>
      <c r="I12" s="448">
        <v>154.06399999999999</v>
      </c>
      <c r="J12" s="425">
        <v>18964.891697663999</v>
      </c>
      <c r="K12" s="448">
        <v>0</v>
      </c>
      <c r="L12" s="500"/>
      <c r="M12" s="23"/>
      <c r="N12" s="175"/>
      <c r="O12" s="175"/>
      <c r="P12" s="175"/>
      <c r="Q12" s="175"/>
      <c r="R12" s="175"/>
      <c r="S12" s="175"/>
      <c r="T12" s="175"/>
      <c r="U12" s="175"/>
      <c r="V12" s="175"/>
      <c r="W12" s="13"/>
      <c r="X12" s="13"/>
    </row>
    <row r="13" spans="1:24" ht="15" customHeight="1" x14ac:dyDescent="0.25">
      <c r="A13" s="13"/>
      <c r="B13" s="497"/>
      <c r="C13" s="498" t="s">
        <v>121</v>
      </c>
      <c r="D13" s="424">
        <f t="shared" si="0"/>
        <v>435.24606289785453</v>
      </c>
      <c r="E13" s="448"/>
      <c r="F13" s="448" t="s">
        <v>63</v>
      </c>
      <c r="G13" s="424">
        <f t="shared" si="1"/>
        <v>435.24606289785453</v>
      </c>
      <c r="H13" s="426">
        <v>435.24606289785453</v>
      </c>
      <c r="I13" s="448" t="s">
        <v>30</v>
      </c>
      <c r="J13" s="448"/>
      <c r="K13" s="448">
        <v>0</v>
      </c>
      <c r="L13" s="500"/>
      <c r="M13" s="23"/>
      <c r="N13" s="175"/>
      <c r="O13" s="175"/>
      <c r="P13" s="175"/>
      <c r="Q13" s="175"/>
      <c r="R13" s="175"/>
      <c r="S13" s="175"/>
      <c r="T13" s="175"/>
      <c r="U13" s="175"/>
      <c r="V13" s="175"/>
      <c r="W13" s="13"/>
      <c r="X13" s="13"/>
    </row>
    <row r="14" spans="1:24" ht="15" customHeight="1" x14ac:dyDescent="0.25">
      <c r="A14" s="13"/>
      <c r="B14" s="497"/>
      <c r="C14" s="498" t="s">
        <v>122</v>
      </c>
      <c r="D14" s="424">
        <f t="shared" si="0"/>
        <v>11338.850181004256</v>
      </c>
      <c r="E14" s="448"/>
      <c r="F14" s="448" t="s">
        <v>63</v>
      </c>
      <c r="G14" s="424">
        <f t="shared" si="1"/>
        <v>11338.850181004256</v>
      </c>
      <c r="H14" s="426">
        <v>9087.104957088166</v>
      </c>
      <c r="I14" s="448">
        <v>386.77310000000006</v>
      </c>
      <c r="J14" s="425">
        <v>1864.9721239160899</v>
      </c>
      <c r="K14" s="448">
        <v>0</v>
      </c>
      <c r="L14" s="500"/>
      <c r="M14" s="23"/>
      <c r="N14" s="175"/>
      <c r="O14" s="175"/>
      <c r="P14" s="175"/>
      <c r="Q14" s="175"/>
      <c r="R14" s="175"/>
      <c r="S14" s="175"/>
      <c r="T14" s="175"/>
      <c r="U14" s="175"/>
      <c r="V14" s="175"/>
      <c r="W14" s="13"/>
      <c r="X14" s="13"/>
    </row>
    <row r="15" spans="1:24" ht="15" customHeight="1" x14ac:dyDescent="0.25">
      <c r="A15" s="13"/>
      <c r="B15" s="497"/>
      <c r="C15" s="498" t="s">
        <v>123</v>
      </c>
      <c r="D15" s="424">
        <f t="shared" si="0"/>
        <v>9490.0496314914599</v>
      </c>
      <c r="E15" s="448"/>
      <c r="F15" s="448" t="s">
        <v>63</v>
      </c>
      <c r="G15" s="424">
        <f t="shared" si="1"/>
        <v>9490.0496314914599</v>
      </c>
      <c r="H15" s="501">
        <v>9486.8496314914591</v>
      </c>
      <c r="I15" s="448" t="s">
        <v>30</v>
      </c>
      <c r="J15" s="448">
        <v>3.2</v>
      </c>
      <c r="K15" s="448">
        <v>0</v>
      </c>
      <c r="L15" s="500"/>
      <c r="M15" s="23"/>
      <c r="N15" s="175"/>
      <c r="O15" s="175"/>
      <c r="P15" s="175"/>
      <c r="Q15" s="175"/>
      <c r="R15" s="175"/>
      <c r="S15" s="175"/>
      <c r="T15" s="175"/>
      <c r="U15" s="175"/>
      <c r="V15" s="175"/>
      <c r="W15" s="13"/>
      <c r="X15" s="13"/>
    </row>
    <row r="16" spans="1:24" ht="15" customHeight="1" x14ac:dyDescent="0.25">
      <c r="A16" s="13"/>
      <c r="B16" s="497"/>
      <c r="C16" s="498" t="s">
        <v>124</v>
      </c>
      <c r="D16" s="424">
        <f t="shared" si="0"/>
        <v>260.2422529360511</v>
      </c>
      <c r="E16" s="448"/>
      <c r="F16" s="448" t="s">
        <v>63</v>
      </c>
      <c r="G16" s="424">
        <f t="shared" si="1"/>
        <v>260.2422529360511</v>
      </c>
      <c r="H16" s="501">
        <v>260.2422529360511</v>
      </c>
      <c r="I16" s="448" t="s">
        <v>30</v>
      </c>
      <c r="J16" s="448"/>
      <c r="K16" s="448">
        <v>0</v>
      </c>
      <c r="L16" s="500"/>
      <c r="M16" s="23"/>
      <c r="N16" s="175"/>
      <c r="O16" s="175"/>
      <c r="P16" s="175"/>
      <c r="Q16" s="175"/>
      <c r="R16" s="175"/>
      <c r="S16" s="175"/>
      <c r="T16" s="175"/>
      <c r="U16" s="175"/>
      <c r="V16" s="175"/>
      <c r="W16" s="13"/>
      <c r="X16" s="13"/>
    </row>
    <row r="17" spans="1:24" ht="15" customHeight="1" x14ac:dyDescent="0.25">
      <c r="A17" s="13"/>
      <c r="B17" s="497"/>
      <c r="C17" s="498" t="s">
        <v>125</v>
      </c>
      <c r="D17" s="424">
        <f t="shared" si="0"/>
        <v>13417.34508396415</v>
      </c>
      <c r="E17" s="448"/>
      <c r="F17" s="448" t="s">
        <v>63</v>
      </c>
      <c r="G17" s="424">
        <f t="shared" si="1"/>
        <v>13417.34508396415</v>
      </c>
      <c r="H17" s="501">
        <v>13417.34508396415</v>
      </c>
      <c r="I17" s="448" t="s">
        <v>30</v>
      </c>
      <c r="J17" s="448"/>
      <c r="K17" s="448">
        <v>0</v>
      </c>
      <c r="L17" s="500"/>
      <c r="M17" s="23"/>
      <c r="N17" s="175"/>
      <c r="O17" s="175"/>
      <c r="P17" s="175"/>
      <c r="Q17" s="175"/>
      <c r="R17" s="175"/>
      <c r="S17" s="175"/>
      <c r="T17" s="175"/>
      <c r="U17" s="175"/>
      <c r="V17" s="175"/>
      <c r="W17" s="13"/>
      <c r="X17" s="13"/>
    </row>
    <row r="18" spans="1:24" ht="15" customHeight="1" x14ac:dyDescent="0.25">
      <c r="A18" s="13"/>
      <c r="B18" s="497"/>
      <c r="C18" s="498" t="s">
        <v>126</v>
      </c>
      <c r="D18" s="424">
        <f t="shared" si="0"/>
        <v>6430.1639374899441</v>
      </c>
      <c r="E18" s="448"/>
      <c r="F18" s="448" t="s">
        <v>63</v>
      </c>
      <c r="G18" s="424">
        <f t="shared" si="1"/>
        <v>6430.1639374899441</v>
      </c>
      <c r="H18" s="501">
        <v>6380.9758374899438</v>
      </c>
      <c r="I18" s="448">
        <v>17.509500000000003</v>
      </c>
      <c r="J18" s="425">
        <v>31.678599999999999</v>
      </c>
      <c r="K18" s="448">
        <v>0</v>
      </c>
      <c r="L18" s="500"/>
      <c r="M18" s="23"/>
      <c r="N18" s="175"/>
      <c r="O18" s="175"/>
      <c r="P18" s="175"/>
      <c r="Q18" s="175"/>
      <c r="R18" s="175"/>
      <c r="S18" s="175"/>
      <c r="T18" s="175"/>
      <c r="U18" s="175"/>
      <c r="V18" s="175"/>
      <c r="W18" s="13"/>
      <c r="X18" s="13"/>
    </row>
    <row r="19" spans="1:24" ht="15" customHeight="1" x14ac:dyDescent="0.25">
      <c r="A19" s="13"/>
      <c r="B19" s="497"/>
      <c r="C19" s="498" t="s">
        <v>127</v>
      </c>
      <c r="D19" s="424">
        <f t="shared" si="0"/>
        <v>5490.6794739334109</v>
      </c>
      <c r="E19" s="448"/>
      <c r="F19" s="448" t="s">
        <v>63</v>
      </c>
      <c r="G19" s="424">
        <f t="shared" si="1"/>
        <v>5490.6794739334109</v>
      </c>
      <c r="H19" s="501">
        <v>5484.5331662411036</v>
      </c>
      <c r="I19" s="448" t="s">
        <v>30</v>
      </c>
      <c r="J19" s="448">
        <v>6.1463076923077002</v>
      </c>
      <c r="K19" s="448">
        <v>0</v>
      </c>
      <c r="L19" s="500"/>
      <c r="M19" s="23"/>
      <c r="N19" s="175"/>
      <c r="O19" s="175"/>
      <c r="P19" s="175"/>
      <c r="Q19" s="175"/>
      <c r="R19" s="175"/>
      <c r="S19" s="175"/>
      <c r="T19" s="175"/>
      <c r="U19" s="175"/>
      <c r="V19" s="175"/>
      <c r="W19" s="13"/>
      <c r="X19" s="13"/>
    </row>
    <row r="20" spans="1:24" ht="15" customHeight="1" x14ac:dyDescent="0.25">
      <c r="A20" s="13"/>
      <c r="B20" s="497"/>
      <c r="C20" s="498" t="s">
        <v>128</v>
      </c>
      <c r="D20" s="424">
        <f t="shared" si="0"/>
        <v>2918.7402458186571</v>
      </c>
      <c r="E20" s="448"/>
      <c r="F20" s="448" t="s">
        <v>63</v>
      </c>
      <c r="G20" s="424">
        <f t="shared" si="1"/>
        <v>2918.7402458186571</v>
      </c>
      <c r="H20" s="501">
        <v>2912.3372458186573</v>
      </c>
      <c r="I20" s="448" t="s">
        <v>30</v>
      </c>
      <c r="J20" s="448">
        <v>6.4029999999999996</v>
      </c>
      <c r="K20" s="448">
        <v>0</v>
      </c>
      <c r="L20" s="500"/>
      <c r="M20" s="23"/>
      <c r="N20" s="175"/>
      <c r="O20" s="175"/>
      <c r="P20" s="175"/>
      <c r="Q20" s="175"/>
      <c r="R20" s="175"/>
      <c r="S20" s="175"/>
      <c r="T20" s="175"/>
      <c r="U20" s="175"/>
      <c r="V20" s="175"/>
      <c r="W20" s="13"/>
      <c r="X20" s="13"/>
    </row>
    <row r="21" spans="1:24" ht="15" customHeight="1" x14ac:dyDescent="0.25">
      <c r="A21" s="13"/>
      <c r="B21" s="497"/>
      <c r="C21" s="498" t="s">
        <v>129</v>
      </c>
      <c r="D21" s="424">
        <f t="shared" si="0"/>
        <v>3093.2024539139088</v>
      </c>
      <c r="E21" s="448"/>
      <c r="F21" s="448" t="s">
        <v>63</v>
      </c>
      <c r="G21" s="424">
        <f t="shared" si="1"/>
        <v>3093.2024539139088</v>
      </c>
      <c r="H21" s="501">
        <v>3055.3629539139088</v>
      </c>
      <c r="I21" s="448">
        <v>37.839500000000001</v>
      </c>
      <c r="J21" s="448"/>
      <c r="K21" s="448">
        <v>0</v>
      </c>
      <c r="L21" s="500"/>
      <c r="M21" s="23"/>
      <c r="N21" s="175"/>
      <c r="O21" s="175"/>
      <c r="P21" s="175"/>
      <c r="Q21" s="175"/>
      <c r="R21" s="175"/>
      <c r="S21" s="175"/>
      <c r="T21" s="175"/>
      <c r="U21" s="175"/>
      <c r="V21" s="175"/>
      <c r="W21" s="13"/>
      <c r="X21" s="13"/>
    </row>
    <row r="22" spans="1:24" ht="15" customHeight="1" x14ac:dyDescent="0.25">
      <c r="A22" s="13"/>
      <c r="B22" s="497"/>
      <c r="C22" s="498" t="s">
        <v>130</v>
      </c>
      <c r="D22" s="424">
        <f t="shared" si="0"/>
        <v>0</v>
      </c>
      <c r="E22" s="448"/>
      <c r="F22" s="448" t="s">
        <v>63</v>
      </c>
      <c r="G22" s="424">
        <f t="shared" si="1"/>
        <v>0</v>
      </c>
      <c r="H22" s="501" t="s">
        <v>63</v>
      </c>
      <c r="I22" s="448" t="s">
        <v>30</v>
      </c>
      <c r="J22" s="448"/>
      <c r="K22" s="448">
        <v>0</v>
      </c>
      <c r="L22" s="500"/>
      <c r="M22" s="23"/>
      <c r="N22" s="175"/>
      <c r="O22" s="175"/>
      <c r="P22" s="175"/>
      <c r="Q22" s="175"/>
      <c r="R22" s="175"/>
      <c r="S22" s="175"/>
      <c r="T22" s="175"/>
      <c r="U22" s="175"/>
      <c r="V22" s="175"/>
      <c r="W22" s="13"/>
      <c r="X22" s="13"/>
    </row>
    <row r="23" spans="1:24" ht="15" customHeight="1" x14ac:dyDescent="0.25">
      <c r="A23" s="13"/>
      <c r="B23" s="497"/>
      <c r="C23" s="498" t="s">
        <v>131</v>
      </c>
      <c r="D23" s="424">
        <f t="shared" si="0"/>
        <v>12241.647963763913</v>
      </c>
      <c r="E23" s="448"/>
      <c r="F23" s="448" t="s">
        <v>63</v>
      </c>
      <c r="G23" s="424">
        <f t="shared" si="1"/>
        <v>12241.647963763913</v>
      </c>
      <c r="H23" s="501">
        <v>6942.2251259200739</v>
      </c>
      <c r="I23" s="448" t="s">
        <v>30</v>
      </c>
      <c r="J23" s="425">
        <v>5299.4228378438402</v>
      </c>
      <c r="K23" s="284">
        <v>0</v>
      </c>
      <c r="L23" s="500"/>
      <c r="M23" s="23"/>
      <c r="N23" s="175"/>
      <c r="O23" s="175"/>
      <c r="P23" s="175"/>
      <c r="Q23" s="175"/>
      <c r="R23" s="175"/>
      <c r="S23" s="175"/>
      <c r="T23" s="175"/>
      <c r="U23" s="175"/>
      <c r="V23" s="175"/>
      <c r="W23" s="13"/>
      <c r="X23" s="13"/>
    </row>
    <row r="24" spans="1:24" ht="15" customHeight="1" x14ac:dyDescent="0.25">
      <c r="A24" s="13"/>
      <c r="B24" s="497"/>
      <c r="C24" s="498" t="s">
        <v>132</v>
      </c>
      <c r="D24" s="424">
        <f t="shared" si="0"/>
        <v>0</v>
      </c>
      <c r="E24" s="448"/>
      <c r="F24" s="448" t="s">
        <v>63</v>
      </c>
      <c r="G24" s="424">
        <f t="shared" si="1"/>
        <v>0</v>
      </c>
      <c r="H24" s="501" t="s">
        <v>63</v>
      </c>
      <c r="I24" s="448" t="s">
        <v>30</v>
      </c>
      <c r="J24" s="448"/>
      <c r="K24" s="448">
        <v>0</v>
      </c>
      <c r="L24" s="500"/>
      <c r="M24" s="23"/>
      <c r="N24" s="175"/>
      <c r="O24" s="175"/>
      <c r="P24" s="175"/>
      <c r="Q24" s="175"/>
      <c r="R24" s="175"/>
      <c r="S24" s="175"/>
      <c r="T24" s="175"/>
      <c r="U24" s="175"/>
      <c r="V24" s="175"/>
      <c r="W24" s="13"/>
      <c r="X24" s="13"/>
    </row>
    <row r="25" spans="1:24" ht="15" customHeight="1" x14ac:dyDescent="0.25">
      <c r="A25" s="13"/>
      <c r="B25" s="497"/>
      <c r="C25" s="498" t="s">
        <v>133</v>
      </c>
      <c r="D25" s="424">
        <f t="shared" si="0"/>
        <v>495711.27403055283</v>
      </c>
      <c r="E25" s="448">
        <v>51.734999999999999</v>
      </c>
      <c r="F25" s="448" t="s">
        <v>63</v>
      </c>
      <c r="G25" s="424">
        <f t="shared" si="1"/>
        <v>495659.53903055284</v>
      </c>
      <c r="H25" s="501">
        <v>22621.245269969804</v>
      </c>
      <c r="I25" s="448">
        <v>23020.417710000005</v>
      </c>
      <c r="J25" s="425">
        <v>447700.51958056999</v>
      </c>
      <c r="K25" s="448">
        <v>2317.3564700130578</v>
      </c>
      <c r="L25" s="500"/>
      <c r="M25" s="23"/>
      <c r="N25" s="175"/>
      <c r="O25" s="175"/>
      <c r="P25" s="175"/>
      <c r="Q25" s="175"/>
      <c r="R25" s="175"/>
      <c r="S25" s="175"/>
      <c r="T25" s="175"/>
      <c r="U25" s="175"/>
      <c r="V25" s="175"/>
      <c r="W25" s="13"/>
      <c r="X25" s="13"/>
    </row>
    <row r="26" spans="1:24" ht="15" customHeight="1" x14ac:dyDescent="0.25">
      <c r="A26" s="13"/>
      <c r="B26" s="497"/>
      <c r="C26" s="498" t="s">
        <v>134</v>
      </c>
      <c r="D26" s="424">
        <f t="shared" si="0"/>
        <v>158400.31327217314</v>
      </c>
      <c r="E26" s="448">
        <v>138608.92650000003</v>
      </c>
      <c r="F26" s="448" t="s">
        <v>63</v>
      </c>
      <c r="G26" s="424">
        <f t="shared" si="1"/>
        <v>19791.3867721731</v>
      </c>
      <c r="H26" s="501" t="s">
        <v>63</v>
      </c>
      <c r="I26" s="448">
        <v>6979.9646600000015</v>
      </c>
      <c r="J26" s="425">
        <v>12811.422112173101</v>
      </c>
      <c r="K26" s="448">
        <v>0</v>
      </c>
      <c r="L26" s="500"/>
      <c r="M26" s="23"/>
      <c r="N26" s="175"/>
      <c r="O26" s="175"/>
      <c r="P26" s="175"/>
      <c r="Q26" s="175"/>
      <c r="R26" s="175"/>
      <c r="S26" s="175"/>
      <c r="T26" s="175"/>
      <c r="U26" s="175"/>
      <c r="V26" s="175"/>
      <c r="W26" s="13"/>
      <c r="X26" s="13"/>
    </row>
    <row r="27" spans="1:24" ht="15" customHeight="1" x14ac:dyDescent="0.25">
      <c r="A27" s="13"/>
      <c r="B27" s="497"/>
      <c r="C27" s="498" t="s">
        <v>135</v>
      </c>
      <c r="D27" s="424">
        <f t="shared" si="0"/>
        <v>53912.344105139113</v>
      </c>
      <c r="E27" s="448"/>
      <c r="F27" s="448" t="s">
        <v>63</v>
      </c>
      <c r="G27" s="424">
        <f t="shared" si="1"/>
        <v>53912.344105139113</v>
      </c>
      <c r="H27" s="501">
        <v>13499.607344293825</v>
      </c>
      <c r="I27" s="448">
        <v>1250.1099999999997</v>
      </c>
      <c r="J27" s="425">
        <v>37106.355870782303</v>
      </c>
      <c r="K27" s="448">
        <v>2056.27089006298</v>
      </c>
      <c r="L27" s="500"/>
      <c r="M27" s="23"/>
      <c r="N27" s="175"/>
      <c r="O27" s="175"/>
      <c r="P27" s="175"/>
      <c r="Q27" s="175"/>
      <c r="R27" s="175"/>
      <c r="S27" s="175"/>
      <c r="T27" s="175"/>
      <c r="U27" s="175"/>
      <c r="V27" s="175"/>
      <c r="W27" s="13"/>
      <c r="X27" s="13"/>
    </row>
    <row r="28" spans="1:24" ht="15" customHeight="1" x14ac:dyDescent="0.25">
      <c r="A28" s="13"/>
      <c r="B28" s="497"/>
      <c r="C28" s="498" t="s">
        <v>136</v>
      </c>
      <c r="D28" s="424">
        <f t="shared" si="0"/>
        <v>6290.8014253033871</v>
      </c>
      <c r="E28" s="448"/>
      <c r="F28" s="448" t="s">
        <v>63</v>
      </c>
      <c r="G28" s="424">
        <f t="shared" si="1"/>
        <v>6290.8014253033871</v>
      </c>
      <c r="H28" s="501">
        <v>5295.0065640662915</v>
      </c>
      <c r="I28" s="448">
        <v>110.6054</v>
      </c>
      <c r="J28" s="425">
        <v>885.18946123709497</v>
      </c>
      <c r="K28" s="448">
        <v>0</v>
      </c>
      <c r="L28" s="500"/>
      <c r="M28" s="23"/>
      <c r="N28" s="175"/>
      <c r="O28" s="175"/>
      <c r="P28" s="175"/>
      <c r="Q28" s="175"/>
      <c r="R28" s="175"/>
      <c r="S28" s="175"/>
      <c r="T28" s="175"/>
      <c r="U28" s="175"/>
      <c r="V28" s="175"/>
      <c r="W28" s="13"/>
      <c r="X28" s="13"/>
    </row>
    <row r="29" spans="1:24" ht="15" customHeight="1" x14ac:dyDescent="0.25">
      <c r="A29" s="13"/>
      <c r="B29" s="497"/>
      <c r="C29" s="498" t="s">
        <v>137</v>
      </c>
      <c r="D29" s="424">
        <f t="shared" si="0"/>
        <v>11073.404416458798</v>
      </c>
      <c r="E29" s="448"/>
      <c r="F29" s="448" t="s">
        <v>63</v>
      </c>
      <c r="G29" s="424">
        <f t="shared" si="1"/>
        <v>11073.404416458798</v>
      </c>
      <c r="H29" s="501">
        <v>9672.3571383553735</v>
      </c>
      <c r="I29" s="448">
        <v>639.64230000000009</v>
      </c>
      <c r="J29" s="448">
        <v>347.95280000000002</v>
      </c>
      <c r="K29" s="448">
        <v>413.45217810342427</v>
      </c>
      <c r="L29" s="500"/>
      <c r="M29" s="23"/>
      <c r="N29" s="175"/>
      <c r="O29" s="175"/>
      <c r="P29" s="175"/>
      <c r="Q29" s="175"/>
      <c r="R29" s="175"/>
      <c r="S29" s="175"/>
      <c r="T29" s="175"/>
      <c r="U29" s="175"/>
      <c r="V29" s="175"/>
      <c r="W29" s="13"/>
      <c r="X29" s="13"/>
    </row>
    <row r="30" spans="1:24" ht="15" customHeight="1" x14ac:dyDescent="0.25">
      <c r="A30" s="13"/>
      <c r="B30" s="497"/>
      <c r="C30" s="498" t="s">
        <v>138</v>
      </c>
      <c r="D30" s="424">
        <f t="shared" si="0"/>
        <v>257.89635783759735</v>
      </c>
      <c r="E30" s="448"/>
      <c r="F30" s="448" t="s">
        <v>63</v>
      </c>
      <c r="G30" s="424">
        <f t="shared" si="1"/>
        <v>257.89635783759735</v>
      </c>
      <c r="H30" s="501">
        <v>257.89635783759735</v>
      </c>
      <c r="I30" s="448" t="s">
        <v>30</v>
      </c>
      <c r="J30" s="425"/>
      <c r="K30" s="448">
        <v>0</v>
      </c>
      <c r="L30" s="500"/>
      <c r="M30" s="23"/>
      <c r="N30" s="175"/>
      <c r="O30" s="175"/>
      <c r="P30" s="175"/>
      <c r="Q30" s="175"/>
      <c r="R30" s="175"/>
      <c r="S30" s="175"/>
      <c r="T30" s="175"/>
      <c r="U30" s="175"/>
      <c r="V30" s="175"/>
      <c r="W30" s="13"/>
      <c r="X30" s="13"/>
    </row>
    <row r="31" spans="1:24" ht="15" customHeight="1" x14ac:dyDescent="0.25">
      <c r="A31" s="13"/>
      <c r="B31" s="497"/>
      <c r="C31" s="498" t="s">
        <v>139</v>
      </c>
      <c r="D31" s="424">
        <f t="shared" si="0"/>
        <v>10102.21163268608</v>
      </c>
      <c r="E31" s="448"/>
      <c r="F31" s="448" t="s">
        <v>63</v>
      </c>
      <c r="G31" s="424">
        <f t="shared" si="1"/>
        <v>10102.21163268608</v>
      </c>
      <c r="H31" s="501">
        <v>4712.2113822362508</v>
      </c>
      <c r="I31" s="448">
        <v>2946.5287000000008</v>
      </c>
      <c r="J31" s="425">
        <v>579.52638579999996</v>
      </c>
      <c r="K31" s="448">
        <v>1863.9451646498269</v>
      </c>
      <c r="L31" s="500"/>
      <c r="M31" s="23"/>
      <c r="N31" s="175"/>
      <c r="O31" s="175"/>
      <c r="P31" s="175"/>
      <c r="Q31" s="175"/>
      <c r="R31" s="175"/>
      <c r="S31" s="175"/>
      <c r="T31" s="175"/>
      <c r="U31" s="175"/>
      <c r="V31" s="175"/>
      <c r="W31" s="13"/>
      <c r="X31" s="13"/>
    </row>
    <row r="32" spans="1:24" ht="15" customHeight="1" x14ac:dyDescent="0.25">
      <c r="A32" s="13"/>
      <c r="B32" s="497"/>
      <c r="C32" s="498" t="s">
        <v>140</v>
      </c>
      <c r="D32" s="424">
        <f t="shared" si="0"/>
        <v>1957.3686736264269</v>
      </c>
      <c r="E32" s="448"/>
      <c r="F32" s="448" t="s">
        <v>63</v>
      </c>
      <c r="G32" s="424">
        <f t="shared" si="1"/>
        <v>1957.3686736264269</v>
      </c>
      <c r="H32" s="501">
        <v>1957.3686736264269</v>
      </c>
      <c r="I32" s="448" t="s">
        <v>30</v>
      </c>
      <c r="J32" s="448"/>
      <c r="K32" s="448">
        <v>0</v>
      </c>
      <c r="L32" s="500"/>
      <c r="M32" s="23"/>
      <c r="N32" s="175"/>
      <c r="O32" s="175"/>
      <c r="P32" s="175"/>
      <c r="Q32" s="175"/>
      <c r="R32" s="175"/>
      <c r="S32" s="175"/>
      <c r="T32" s="175"/>
      <c r="U32" s="175"/>
      <c r="V32" s="175"/>
      <c r="W32" s="13"/>
      <c r="X32" s="13"/>
    </row>
    <row r="33" spans="1:24" ht="15" customHeight="1" x14ac:dyDescent="0.25">
      <c r="A33" s="13"/>
      <c r="B33" s="497"/>
      <c r="C33" s="498" t="s">
        <v>141</v>
      </c>
      <c r="D33" s="424">
        <f t="shared" si="0"/>
        <v>1213964.0179115902</v>
      </c>
      <c r="E33" s="448">
        <v>1213563.4649999999</v>
      </c>
      <c r="F33" s="448" t="s">
        <v>63</v>
      </c>
      <c r="G33" s="424">
        <f t="shared" si="1"/>
        <v>400.55291159039859</v>
      </c>
      <c r="H33" s="501">
        <v>400.55291159039859</v>
      </c>
      <c r="I33" s="448" t="s">
        <v>30</v>
      </c>
      <c r="J33" s="448"/>
      <c r="K33" s="448">
        <v>0</v>
      </c>
      <c r="L33" s="500"/>
      <c r="M33" s="23"/>
      <c r="N33" s="175"/>
      <c r="O33" s="175"/>
      <c r="P33" s="175"/>
      <c r="Q33" s="175"/>
      <c r="R33" s="175"/>
      <c r="S33" s="175"/>
      <c r="T33" s="175"/>
      <c r="U33" s="175"/>
      <c r="V33" s="175"/>
      <c r="W33" s="13"/>
      <c r="X33" s="13"/>
    </row>
    <row r="34" spans="1:24" ht="15" customHeight="1" x14ac:dyDescent="0.25">
      <c r="A34" s="13"/>
      <c r="B34" s="497"/>
      <c r="C34" s="498" t="s">
        <v>142</v>
      </c>
      <c r="D34" s="424">
        <f t="shared" si="0"/>
        <v>10596.618669499221</v>
      </c>
      <c r="E34" s="448"/>
      <c r="F34" s="448" t="s">
        <v>63</v>
      </c>
      <c r="G34" s="424">
        <f t="shared" si="1"/>
        <v>10596.618669499221</v>
      </c>
      <c r="H34" s="501">
        <v>4204.1431639992206</v>
      </c>
      <c r="I34" s="448">
        <v>139.94499999999999</v>
      </c>
      <c r="J34" s="425">
        <v>6252.5305054999999</v>
      </c>
      <c r="K34" s="448">
        <v>0</v>
      </c>
      <c r="L34" s="500"/>
      <c r="M34" s="23"/>
      <c r="N34" s="175"/>
      <c r="O34" s="175"/>
      <c r="P34" s="175"/>
      <c r="Q34" s="175"/>
      <c r="R34" s="175"/>
      <c r="S34" s="175"/>
      <c r="T34" s="175"/>
      <c r="U34" s="175"/>
      <c r="V34" s="175"/>
      <c r="W34" s="13"/>
      <c r="X34" s="13"/>
    </row>
    <row r="35" spans="1:24" ht="15" customHeight="1" x14ac:dyDescent="0.25">
      <c r="A35" s="13"/>
      <c r="B35" s="497"/>
      <c r="C35" s="498" t="s">
        <v>143</v>
      </c>
      <c r="D35" s="424">
        <f t="shared" si="0"/>
        <v>556087.8570090658</v>
      </c>
      <c r="E35" s="448">
        <v>526973.59420000005</v>
      </c>
      <c r="F35" s="448" t="s">
        <v>63</v>
      </c>
      <c r="G35" s="424">
        <f t="shared" si="1"/>
        <v>29114.262809065731</v>
      </c>
      <c r="H35" s="501">
        <v>205.30760906573568</v>
      </c>
      <c r="I35" s="448">
        <v>7805.6826999999967</v>
      </c>
      <c r="J35" s="425">
        <v>21103.272499999999</v>
      </c>
      <c r="K35" s="448">
        <v>0</v>
      </c>
      <c r="L35" s="500"/>
      <c r="M35" s="23"/>
      <c r="N35" s="175"/>
      <c r="O35" s="175"/>
      <c r="P35" s="175"/>
      <c r="Q35" s="175"/>
      <c r="R35" s="175"/>
      <c r="S35" s="175"/>
      <c r="T35" s="175"/>
      <c r="U35" s="175"/>
      <c r="V35" s="175"/>
      <c r="W35" s="13"/>
      <c r="X35" s="13"/>
    </row>
    <row r="36" spans="1:24" ht="15" customHeight="1" x14ac:dyDescent="0.25">
      <c r="A36" s="13"/>
      <c r="B36" s="497"/>
      <c r="C36" s="498" t="s">
        <v>144</v>
      </c>
      <c r="D36" s="424">
        <f t="shared" si="0"/>
        <v>1251805.5084475805</v>
      </c>
      <c r="E36" s="448">
        <v>1130424.2799000007</v>
      </c>
      <c r="F36" s="448" t="s">
        <v>63</v>
      </c>
      <c r="G36" s="424">
        <f t="shared" si="1"/>
        <v>121381.22854757978</v>
      </c>
      <c r="H36" s="501">
        <v>18062.964247962089</v>
      </c>
      <c r="I36" s="448">
        <v>67031.502378674923</v>
      </c>
      <c r="J36" s="425">
        <v>23622.29626255</v>
      </c>
      <c r="K36" s="448">
        <v>12664.465658392779</v>
      </c>
      <c r="L36" s="500"/>
      <c r="M36" s="23"/>
      <c r="N36" s="175"/>
      <c r="O36" s="175"/>
      <c r="P36" s="175"/>
      <c r="Q36" s="175"/>
      <c r="R36" s="175"/>
      <c r="S36" s="175"/>
      <c r="T36" s="175"/>
      <c r="U36" s="175"/>
      <c r="V36" s="175"/>
      <c r="W36" s="13"/>
      <c r="X36" s="13"/>
    </row>
    <row r="37" spans="1:24" ht="15" customHeight="1" x14ac:dyDescent="0.25">
      <c r="A37" s="13"/>
      <c r="B37" s="497"/>
      <c r="C37" s="498" t="s">
        <v>145</v>
      </c>
      <c r="D37" s="424">
        <f t="shared" si="0"/>
        <v>69054.795557863254</v>
      </c>
      <c r="E37" s="448">
        <v>65141.744999999995</v>
      </c>
      <c r="F37" s="448" t="s">
        <v>63</v>
      </c>
      <c r="G37" s="424">
        <f t="shared" si="1"/>
        <v>3913.0505578632592</v>
      </c>
      <c r="H37" s="501">
        <v>1375.7372088008694</v>
      </c>
      <c r="I37" s="448">
        <v>61.246400000000001</v>
      </c>
      <c r="J37" s="425">
        <v>2476.06694906239</v>
      </c>
      <c r="K37" s="448">
        <v>0</v>
      </c>
      <c r="L37" s="500"/>
      <c r="M37" s="23"/>
      <c r="N37" s="175"/>
      <c r="O37" s="175"/>
      <c r="P37" s="175"/>
      <c r="Q37" s="175"/>
      <c r="R37" s="175"/>
      <c r="S37" s="175"/>
      <c r="T37" s="175"/>
      <c r="U37" s="175"/>
      <c r="V37" s="175"/>
      <c r="W37" s="13"/>
      <c r="X37" s="13"/>
    </row>
    <row r="38" spans="1:24" ht="15" customHeight="1" x14ac:dyDescent="0.25">
      <c r="A38" s="13"/>
      <c r="B38" s="497"/>
      <c r="C38" s="498" t="s">
        <v>146</v>
      </c>
      <c r="D38" s="424">
        <f t="shared" si="0"/>
        <v>6344.8635254932778</v>
      </c>
      <c r="E38" s="448"/>
      <c r="F38" s="448" t="s">
        <v>63</v>
      </c>
      <c r="G38" s="424">
        <f t="shared" si="1"/>
        <v>6344.8635254932778</v>
      </c>
      <c r="H38" s="501">
        <v>807.68842798432809</v>
      </c>
      <c r="I38" s="448" t="s">
        <v>30</v>
      </c>
      <c r="J38" s="425">
        <v>5537.1750975089499</v>
      </c>
      <c r="K38" s="448">
        <v>0</v>
      </c>
      <c r="L38" s="500"/>
      <c r="M38" s="23"/>
      <c r="N38" s="175"/>
      <c r="O38" s="175"/>
      <c r="P38" s="175"/>
      <c r="Q38" s="175"/>
      <c r="R38" s="175"/>
      <c r="S38" s="175"/>
      <c r="T38" s="175"/>
      <c r="U38" s="175"/>
      <c r="V38" s="175"/>
      <c r="W38" s="13"/>
      <c r="X38" s="13"/>
    </row>
    <row r="39" spans="1:24" ht="15" customHeight="1" x14ac:dyDescent="0.25">
      <c r="A39" s="13"/>
      <c r="B39" s="497"/>
      <c r="C39" s="498" t="s">
        <v>147</v>
      </c>
      <c r="D39" s="424">
        <f t="shared" si="0"/>
        <v>1637.0763426006988</v>
      </c>
      <c r="E39" s="448"/>
      <c r="F39" s="448" t="s">
        <v>63</v>
      </c>
      <c r="G39" s="424">
        <f t="shared" si="1"/>
        <v>1637.0763426006988</v>
      </c>
      <c r="H39" s="501">
        <v>1582.3723426006989</v>
      </c>
      <c r="I39" s="448" t="s">
        <v>30</v>
      </c>
      <c r="J39" s="425">
        <v>54.704000000000001</v>
      </c>
      <c r="K39" s="448">
        <v>0</v>
      </c>
      <c r="L39" s="500"/>
      <c r="M39" s="23"/>
      <c r="N39" s="175"/>
      <c r="O39" s="175"/>
      <c r="P39" s="175"/>
      <c r="Q39" s="175"/>
      <c r="R39" s="175"/>
      <c r="S39" s="175"/>
      <c r="T39" s="175"/>
      <c r="U39" s="175"/>
      <c r="V39" s="175"/>
      <c r="W39" s="13"/>
      <c r="X39" s="13"/>
    </row>
    <row r="40" spans="1:24" ht="15" customHeight="1" x14ac:dyDescent="0.25">
      <c r="A40" s="13"/>
      <c r="B40" s="497"/>
      <c r="C40" s="498" t="s">
        <v>148</v>
      </c>
      <c r="D40" s="424">
        <f t="shared" si="0"/>
        <v>6037.7542412466773</v>
      </c>
      <c r="E40" s="448">
        <v>799.05400000000009</v>
      </c>
      <c r="F40" s="448" t="s">
        <v>63</v>
      </c>
      <c r="G40" s="424">
        <f t="shared" si="1"/>
        <v>5238.7002412466773</v>
      </c>
      <c r="H40" s="501">
        <v>3134.7121973727676</v>
      </c>
      <c r="I40" s="448">
        <v>4.4090000000000007</v>
      </c>
      <c r="J40" s="425">
        <v>2099.57904387391</v>
      </c>
      <c r="K40" s="448">
        <v>0</v>
      </c>
      <c r="L40" s="500"/>
      <c r="M40" s="23"/>
      <c r="N40" s="175"/>
      <c r="O40" s="175"/>
      <c r="P40" s="175"/>
      <c r="Q40" s="175"/>
      <c r="R40" s="175"/>
      <c r="S40" s="175"/>
      <c r="T40" s="175"/>
      <c r="U40" s="175"/>
      <c r="V40" s="175"/>
      <c r="W40" s="13"/>
      <c r="X40" s="13"/>
    </row>
    <row r="41" spans="1:24" ht="15" customHeight="1" x14ac:dyDescent="0.25">
      <c r="A41" s="13"/>
      <c r="B41" s="497"/>
      <c r="C41" s="498" t="s">
        <v>149</v>
      </c>
      <c r="D41" s="424">
        <f t="shared" si="0"/>
        <v>212707.17579424038</v>
      </c>
      <c r="E41" s="448">
        <v>211280.72</v>
      </c>
      <c r="F41" s="448" t="s">
        <v>63</v>
      </c>
      <c r="G41" s="424">
        <f t="shared" si="1"/>
        <v>1426.4557942403792</v>
      </c>
      <c r="H41" s="501">
        <v>1212.9256942403792</v>
      </c>
      <c r="I41" s="448">
        <v>213.5301</v>
      </c>
      <c r="J41" s="448"/>
      <c r="K41" s="448">
        <v>0</v>
      </c>
      <c r="L41" s="500"/>
      <c r="M41" s="23"/>
      <c r="N41" s="175"/>
      <c r="O41" s="175"/>
      <c r="P41" s="175"/>
      <c r="Q41" s="175"/>
      <c r="R41" s="175"/>
      <c r="S41" s="175"/>
      <c r="T41" s="175"/>
      <c r="U41" s="175"/>
      <c r="V41" s="175"/>
      <c r="W41" s="13"/>
      <c r="X41" s="13"/>
    </row>
    <row r="42" spans="1:24" ht="15" customHeight="1" x14ac:dyDescent="0.25">
      <c r="A42" s="13"/>
      <c r="B42" s="497"/>
      <c r="C42" s="498" t="s">
        <v>150</v>
      </c>
      <c r="D42" s="424">
        <f t="shared" si="0"/>
        <v>202425.86531507809</v>
      </c>
      <c r="E42" s="448">
        <v>202269.26500000001</v>
      </c>
      <c r="F42" s="448" t="s">
        <v>63</v>
      </c>
      <c r="G42" s="424">
        <f t="shared" si="1"/>
        <v>156.6003150780767</v>
      </c>
      <c r="H42" s="501">
        <v>156.6003150780767</v>
      </c>
      <c r="I42" s="448" t="s">
        <v>30</v>
      </c>
      <c r="J42" s="448"/>
      <c r="K42" s="448">
        <v>0</v>
      </c>
      <c r="L42" s="500"/>
      <c r="M42" s="23"/>
      <c r="N42" s="175"/>
      <c r="O42" s="175"/>
      <c r="P42" s="175"/>
      <c r="Q42" s="175"/>
      <c r="R42" s="175"/>
      <c r="S42" s="175"/>
      <c r="T42" s="175"/>
      <c r="U42" s="175"/>
      <c r="V42" s="175"/>
      <c r="W42" s="13"/>
      <c r="X42" s="13"/>
    </row>
    <row r="43" spans="1:24" ht="15" customHeight="1" x14ac:dyDescent="0.25">
      <c r="A43" s="13"/>
      <c r="B43" s="497"/>
      <c r="C43" s="498" t="s">
        <v>151</v>
      </c>
      <c r="D43" s="424">
        <f t="shared" si="0"/>
        <v>149155.80265084296</v>
      </c>
      <c r="E43" s="448">
        <v>138372.58253700001</v>
      </c>
      <c r="F43" s="448" t="s">
        <v>63</v>
      </c>
      <c r="G43" s="424">
        <f t="shared" si="1"/>
        <v>10783.220113842959</v>
      </c>
      <c r="H43" s="501">
        <v>8199.5675138429597</v>
      </c>
      <c r="I43" s="448">
        <v>2070.0290999999993</v>
      </c>
      <c r="J43" s="425">
        <v>513.62350000000004</v>
      </c>
      <c r="K43" s="448">
        <v>0</v>
      </c>
      <c r="L43" s="500"/>
      <c r="M43" s="23"/>
      <c r="N43" s="175"/>
      <c r="O43" s="175"/>
      <c r="P43" s="175"/>
      <c r="Q43" s="175"/>
      <c r="R43" s="175"/>
      <c r="S43" s="175"/>
      <c r="T43" s="175"/>
      <c r="U43" s="175"/>
      <c r="V43" s="175"/>
      <c r="W43" s="13"/>
      <c r="X43" s="13"/>
    </row>
    <row r="44" spans="1:24" ht="15" customHeight="1" x14ac:dyDescent="0.25">
      <c r="A44" s="13"/>
      <c r="B44" s="497"/>
      <c r="C44" s="498" t="s">
        <v>152</v>
      </c>
      <c r="D44" s="424">
        <f t="shared" si="0"/>
        <v>237603.14533016854</v>
      </c>
      <c r="E44" s="448">
        <v>236626.35500000001</v>
      </c>
      <c r="F44" s="448" t="s">
        <v>63</v>
      </c>
      <c r="G44" s="424">
        <f t="shared" si="1"/>
        <v>976.79033016853589</v>
      </c>
      <c r="H44" s="501">
        <v>974.31833016853591</v>
      </c>
      <c r="I44" s="448">
        <v>2.472</v>
      </c>
      <c r="J44" s="448"/>
      <c r="K44" s="448">
        <v>0</v>
      </c>
      <c r="L44" s="500"/>
      <c r="M44" s="23"/>
      <c r="N44" s="175"/>
      <c r="O44" s="175"/>
      <c r="P44" s="175"/>
      <c r="Q44" s="175"/>
      <c r="R44" s="175"/>
      <c r="S44" s="175"/>
      <c r="T44" s="175"/>
      <c r="U44" s="175"/>
      <c r="V44" s="175"/>
      <c r="W44" s="13"/>
      <c r="X44" s="13"/>
    </row>
    <row r="45" spans="1:24" ht="15" customHeight="1" x14ac:dyDescent="0.25">
      <c r="A45" s="13"/>
      <c r="B45" s="497"/>
      <c r="C45" s="498" t="s">
        <v>153</v>
      </c>
      <c r="D45" s="424">
        <f t="shared" si="0"/>
        <v>5449.1674696346918</v>
      </c>
      <c r="E45" s="448"/>
      <c r="F45" s="448" t="s">
        <v>63</v>
      </c>
      <c r="G45" s="424">
        <f t="shared" si="1"/>
        <v>5449.1674696346918</v>
      </c>
      <c r="H45" s="501">
        <v>5315.3313413846918</v>
      </c>
      <c r="I45" s="448" t="s">
        <v>30</v>
      </c>
      <c r="J45" s="425">
        <v>133.83612825</v>
      </c>
      <c r="K45" s="448">
        <v>0</v>
      </c>
      <c r="L45" s="500"/>
      <c r="M45" s="23"/>
      <c r="N45" s="175"/>
      <c r="O45" s="175"/>
      <c r="P45" s="175"/>
      <c r="Q45" s="175"/>
      <c r="R45" s="175"/>
      <c r="S45" s="175"/>
      <c r="T45" s="175"/>
      <c r="U45" s="175"/>
      <c r="V45" s="175"/>
      <c r="W45" s="13"/>
      <c r="X45" s="13"/>
    </row>
    <row r="46" spans="1:24" ht="15" customHeight="1" x14ac:dyDescent="0.25">
      <c r="A46" s="13"/>
      <c r="B46" s="497"/>
      <c r="C46" s="498" t="s">
        <v>154</v>
      </c>
      <c r="D46" s="424">
        <f t="shared" si="0"/>
        <v>638949.22334179061</v>
      </c>
      <c r="E46" s="448">
        <v>567910.005</v>
      </c>
      <c r="F46" s="448" t="s">
        <v>63</v>
      </c>
      <c r="G46" s="424">
        <f t="shared" si="1"/>
        <v>71039.21834179062</v>
      </c>
      <c r="H46" s="501">
        <v>11985.746642781423</v>
      </c>
      <c r="I46" s="448">
        <v>17145.982550000001</v>
      </c>
      <c r="J46" s="425">
        <v>41907.489149009198</v>
      </c>
      <c r="K46" s="448">
        <v>0</v>
      </c>
      <c r="L46" s="500"/>
      <c r="M46" s="23"/>
      <c r="N46" s="175"/>
      <c r="O46" s="175"/>
      <c r="P46" s="175"/>
      <c r="Q46" s="175"/>
      <c r="R46" s="175"/>
      <c r="S46" s="175"/>
      <c r="T46" s="175"/>
      <c r="U46" s="175"/>
      <c r="V46" s="175"/>
      <c r="W46" s="13"/>
      <c r="X46" s="13"/>
    </row>
    <row r="47" spans="1:24" ht="15" customHeight="1" x14ac:dyDescent="0.25">
      <c r="A47" s="13"/>
      <c r="B47" s="497"/>
      <c r="C47" s="498" t="s">
        <v>155</v>
      </c>
      <c r="D47" s="424">
        <f t="shared" si="0"/>
        <v>289.92993823995971</v>
      </c>
      <c r="E47" s="448"/>
      <c r="F47" s="448" t="s">
        <v>63</v>
      </c>
      <c r="G47" s="424">
        <f t="shared" si="1"/>
        <v>289.92993823995971</v>
      </c>
      <c r="H47" s="501">
        <v>279.23643823995974</v>
      </c>
      <c r="I47" s="448" t="s">
        <v>30</v>
      </c>
      <c r="J47" s="425">
        <v>10.6935</v>
      </c>
      <c r="K47" s="448">
        <v>0</v>
      </c>
      <c r="L47" s="500"/>
      <c r="M47" s="23"/>
      <c r="N47" s="175"/>
      <c r="O47" s="175"/>
      <c r="P47" s="175"/>
      <c r="Q47" s="175"/>
      <c r="R47" s="175"/>
      <c r="S47" s="175"/>
      <c r="T47" s="175"/>
      <c r="U47" s="175"/>
      <c r="V47" s="175"/>
      <c r="W47" s="13"/>
      <c r="X47" s="13"/>
    </row>
    <row r="48" spans="1:24" ht="15" customHeight="1" x14ac:dyDescent="0.25">
      <c r="A48" s="13"/>
      <c r="B48" s="497"/>
      <c r="C48" s="498" t="s">
        <v>156</v>
      </c>
      <c r="D48" s="424">
        <f t="shared" si="0"/>
        <v>17702.543386964189</v>
      </c>
      <c r="E48" s="448"/>
      <c r="F48" s="448" t="s">
        <v>63</v>
      </c>
      <c r="G48" s="424">
        <f t="shared" si="1"/>
        <v>17702.543386964189</v>
      </c>
      <c r="H48" s="501">
        <v>12415.329668914188</v>
      </c>
      <c r="I48" s="448">
        <v>589.34619999999995</v>
      </c>
      <c r="J48" s="425">
        <v>4697.8675180500004</v>
      </c>
      <c r="K48" s="448">
        <v>0</v>
      </c>
      <c r="L48" s="500"/>
      <c r="M48" s="23"/>
      <c r="N48" s="175"/>
      <c r="O48" s="175"/>
      <c r="P48" s="175"/>
      <c r="Q48" s="175"/>
      <c r="R48" s="175"/>
      <c r="S48" s="175"/>
      <c r="T48" s="175"/>
      <c r="U48" s="175"/>
      <c r="V48" s="175"/>
      <c r="W48" s="13"/>
      <c r="X48" s="13"/>
    </row>
    <row r="49" spans="1:24" ht="15" customHeight="1" x14ac:dyDescent="0.25">
      <c r="A49" s="13"/>
      <c r="B49" s="497"/>
      <c r="C49" s="498" t="s">
        <v>157</v>
      </c>
      <c r="D49" s="424">
        <f t="shared" si="0"/>
        <v>262324.53906195587</v>
      </c>
      <c r="E49" s="448">
        <v>243748.24500000005</v>
      </c>
      <c r="F49" s="448" t="s">
        <v>63</v>
      </c>
      <c r="G49" s="424">
        <f t="shared" si="1"/>
        <v>18576.294061955814</v>
      </c>
      <c r="H49" s="501">
        <v>296.73106195581704</v>
      </c>
      <c r="I49" s="448" t="s">
        <v>30</v>
      </c>
      <c r="J49" s="425">
        <v>18279.562999999998</v>
      </c>
      <c r="K49" s="448">
        <v>0</v>
      </c>
      <c r="L49" s="500"/>
      <c r="M49" s="23"/>
      <c r="N49" s="175"/>
      <c r="O49" s="175"/>
      <c r="P49" s="175"/>
      <c r="Q49" s="175"/>
      <c r="R49" s="175"/>
      <c r="S49" s="175"/>
      <c r="T49" s="175"/>
      <c r="U49" s="175"/>
      <c r="V49" s="175"/>
      <c r="W49" s="13"/>
      <c r="X49" s="13"/>
    </row>
    <row r="50" spans="1:24" ht="15" customHeight="1" x14ac:dyDescent="0.25">
      <c r="A50" s="13"/>
      <c r="B50" s="497"/>
      <c r="C50" s="498" t="s">
        <v>158</v>
      </c>
      <c r="D50" s="424">
        <f t="shared" si="0"/>
        <v>302581.85461518553</v>
      </c>
      <c r="E50" s="448">
        <v>252117.85949999999</v>
      </c>
      <c r="F50" s="448" t="s">
        <v>63</v>
      </c>
      <c r="G50" s="424">
        <f t="shared" si="1"/>
        <v>50463.995115185542</v>
      </c>
      <c r="H50" s="501" t="s">
        <v>63</v>
      </c>
      <c r="I50" s="448">
        <v>7255.7540750000007</v>
      </c>
      <c r="J50" s="425">
        <v>35174.299391993198</v>
      </c>
      <c r="K50" s="448">
        <v>8033.9416481923499</v>
      </c>
      <c r="L50" s="500"/>
      <c r="M50" s="23"/>
      <c r="N50" s="175"/>
      <c r="O50" s="175"/>
      <c r="P50" s="175"/>
      <c r="Q50" s="175"/>
      <c r="R50" s="175"/>
      <c r="S50" s="175"/>
      <c r="T50" s="175"/>
      <c r="U50" s="175"/>
      <c r="V50" s="175"/>
      <c r="W50" s="13"/>
      <c r="X50" s="13"/>
    </row>
    <row r="51" spans="1:24" ht="15" customHeight="1" x14ac:dyDescent="0.25">
      <c r="A51" s="13"/>
      <c r="B51" s="497"/>
      <c r="C51" s="498" t="s">
        <v>159</v>
      </c>
      <c r="D51" s="424">
        <f t="shared" si="0"/>
        <v>19682.262964139401</v>
      </c>
      <c r="E51" s="448"/>
      <c r="F51" s="448" t="s">
        <v>63</v>
      </c>
      <c r="G51" s="424">
        <f t="shared" si="1"/>
        <v>19682.262964139401</v>
      </c>
      <c r="H51" s="501">
        <v>18125.055464139401</v>
      </c>
      <c r="I51" s="448">
        <v>1435.6295000000002</v>
      </c>
      <c r="J51" s="425">
        <v>121.578</v>
      </c>
      <c r="K51" s="448">
        <v>0</v>
      </c>
      <c r="L51" s="500"/>
      <c r="M51" s="23"/>
      <c r="N51" s="175"/>
      <c r="O51" s="175"/>
      <c r="P51" s="175"/>
      <c r="Q51" s="175"/>
      <c r="R51" s="175"/>
      <c r="S51" s="175"/>
      <c r="T51" s="175"/>
      <c r="U51" s="175"/>
      <c r="V51" s="175"/>
      <c r="W51" s="13"/>
      <c r="X51" s="13"/>
    </row>
    <row r="52" spans="1:24" ht="15" customHeight="1" x14ac:dyDescent="0.25">
      <c r="A52" s="13"/>
      <c r="B52" s="497"/>
      <c r="C52" s="498" t="s">
        <v>160</v>
      </c>
      <c r="D52" s="424">
        <f t="shared" si="0"/>
        <v>21298.452014231643</v>
      </c>
      <c r="E52" s="448"/>
      <c r="F52" s="448" t="s">
        <v>63</v>
      </c>
      <c r="G52" s="424">
        <f t="shared" si="1"/>
        <v>21298.452014231643</v>
      </c>
      <c r="H52" s="501">
        <v>1514.4995373057432</v>
      </c>
      <c r="I52" s="448">
        <v>17.26745</v>
      </c>
      <c r="J52" s="425">
        <v>54.649500000000003</v>
      </c>
      <c r="K52" s="448">
        <v>19712.035526925902</v>
      </c>
      <c r="L52" s="500"/>
      <c r="M52" s="23"/>
      <c r="N52" s="175"/>
      <c r="O52" s="175"/>
      <c r="P52" s="175"/>
      <c r="Q52" s="175"/>
      <c r="R52" s="175"/>
      <c r="S52" s="175"/>
      <c r="T52" s="175"/>
      <c r="U52" s="175"/>
      <c r="V52" s="175"/>
      <c r="W52" s="13"/>
      <c r="X52" s="13"/>
    </row>
    <row r="53" spans="1:24" ht="15" customHeight="1" x14ac:dyDescent="0.25">
      <c r="A53" s="13"/>
      <c r="B53" s="497"/>
      <c r="C53" s="498" t="s">
        <v>161</v>
      </c>
      <c r="D53" s="424">
        <f t="shared" si="0"/>
        <v>4567.4140960238083</v>
      </c>
      <c r="E53" s="448"/>
      <c r="F53" s="448" t="s">
        <v>63</v>
      </c>
      <c r="G53" s="424">
        <f t="shared" si="1"/>
        <v>4567.4140960238083</v>
      </c>
      <c r="H53" s="501">
        <v>1747.9075960238081</v>
      </c>
      <c r="I53" s="448">
        <v>57.8155</v>
      </c>
      <c r="J53" s="425">
        <v>96.891000000000005</v>
      </c>
      <c r="K53" s="448">
        <v>2664.8</v>
      </c>
      <c r="L53" s="500"/>
      <c r="M53" s="23"/>
      <c r="N53" s="175"/>
      <c r="O53" s="175"/>
      <c r="P53" s="175"/>
      <c r="Q53" s="175"/>
      <c r="R53" s="175"/>
      <c r="S53" s="175"/>
      <c r="T53" s="175"/>
      <c r="U53" s="175"/>
      <c r="V53" s="175"/>
      <c r="W53" s="13"/>
      <c r="X53" s="13"/>
    </row>
    <row r="54" spans="1:24" ht="15" customHeight="1" x14ac:dyDescent="0.25">
      <c r="A54" s="13"/>
      <c r="B54" s="497"/>
      <c r="C54" s="498" t="s">
        <v>162</v>
      </c>
      <c r="D54" s="424">
        <f t="shared" si="0"/>
        <v>2549.8182308931432</v>
      </c>
      <c r="E54" s="448"/>
      <c r="F54" s="448" t="s">
        <v>63</v>
      </c>
      <c r="G54" s="424">
        <f t="shared" si="1"/>
        <v>2549.8182308931432</v>
      </c>
      <c r="H54" s="501">
        <v>2472.770230893143</v>
      </c>
      <c r="I54" s="448">
        <v>63.795000000000002</v>
      </c>
      <c r="J54" s="425">
        <v>13.253</v>
      </c>
      <c r="K54" s="448">
        <v>0</v>
      </c>
      <c r="L54" s="500"/>
      <c r="M54" s="23"/>
      <c r="N54" s="175"/>
      <c r="O54" s="175"/>
      <c r="P54" s="175"/>
      <c r="Q54" s="175"/>
      <c r="R54" s="175"/>
      <c r="S54" s="175"/>
      <c r="T54" s="175"/>
      <c r="U54" s="175"/>
      <c r="V54" s="175"/>
      <c r="W54" s="13"/>
      <c r="X54" s="13"/>
    </row>
    <row r="55" spans="1:24" ht="15" customHeight="1" x14ac:dyDescent="0.25">
      <c r="A55" s="13"/>
      <c r="B55" s="497"/>
      <c r="C55" s="498" t="s">
        <v>163</v>
      </c>
      <c r="D55" s="424">
        <f t="shared" si="0"/>
        <v>38347.522972414299</v>
      </c>
      <c r="E55" s="448">
        <v>17725.62</v>
      </c>
      <c r="F55" s="448" t="s">
        <v>63</v>
      </c>
      <c r="G55" s="424">
        <f t="shared" si="1"/>
        <v>20621.9029724143</v>
      </c>
      <c r="H55" s="501">
        <v>11213.94579237363</v>
      </c>
      <c r="I55" s="448">
        <v>2637.0035999999996</v>
      </c>
      <c r="J55" s="425">
        <v>1642.79791525</v>
      </c>
      <c r="K55" s="448">
        <v>5128.15566479067</v>
      </c>
      <c r="L55" s="500"/>
      <c r="M55" s="23"/>
      <c r="N55" s="175"/>
      <c r="O55" s="175"/>
      <c r="P55" s="175"/>
      <c r="Q55" s="175"/>
      <c r="R55" s="175"/>
      <c r="S55" s="175"/>
      <c r="T55" s="175"/>
      <c r="U55" s="175"/>
      <c r="V55" s="175"/>
      <c r="W55" s="13"/>
      <c r="X55" s="13"/>
    </row>
    <row r="56" spans="1:24" ht="15" customHeight="1" x14ac:dyDescent="0.25">
      <c r="A56" s="13"/>
      <c r="B56" s="497"/>
      <c r="C56" s="498" t="s">
        <v>164</v>
      </c>
      <c r="D56" s="424">
        <f t="shared" si="0"/>
        <v>6168.1405913859016</v>
      </c>
      <c r="E56" s="448"/>
      <c r="F56" s="448" t="s">
        <v>63</v>
      </c>
      <c r="G56" s="424">
        <f t="shared" si="1"/>
        <v>6168.1405913859016</v>
      </c>
      <c r="H56" s="501">
        <v>5541.7149413859015</v>
      </c>
      <c r="I56" s="448">
        <v>472.10724999999996</v>
      </c>
      <c r="J56" s="425">
        <v>154.3184</v>
      </c>
      <c r="K56" s="448">
        <v>0</v>
      </c>
      <c r="L56" s="500"/>
      <c r="M56" s="23"/>
      <c r="N56" s="175"/>
      <c r="O56" s="175"/>
      <c r="P56" s="175"/>
      <c r="Q56" s="175"/>
      <c r="R56" s="175"/>
      <c r="S56" s="175"/>
      <c r="T56" s="175"/>
      <c r="U56" s="175"/>
      <c r="V56" s="175"/>
      <c r="W56" s="13"/>
      <c r="X56" s="13"/>
    </row>
    <row r="57" spans="1:24" ht="15" customHeight="1" x14ac:dyDescent="0.25">
      <c r="A57" s="13"/>
      <c r="B57" s="497"/>
      <c r="C57" s="498" t="s">
        <v>165</v>
      </c>
      <c r="D57" s="424">
        <f t="shared" si="0"/>
        <v>3821.5371440734452</v>
      </c>
      <c r="E57" s="448"/>
      <c r="F57" s="448" t="s">
        <v>63</v>
      </c>
      <c r="G57" s="424">
        <f t="shared" si="1"/>
        <v>3821.5371440734452</v>
      </c>
      <c r="H57" s="501">
        <v>3115.6100568734455</v>
      </c>
      <c r="I57" s="448" t="s">
        <v>30</v>
      </c>
      <c r="J57" s="425">
        <v>705.92708719999996</v>
      </c>
      <c r="K57" s="448">
        <v>0</v>
      </c>
      <c r="L57" s="500"/>
      <c r="M57" s="23"/>
      <c r="N57" s="175"/>
      <c r="O57" s="175"/>
      <c r="P57" s="175"/>
      <c r="Q57" s="175"/>
      <c r="R57" s="175"/>
      <c r="S57" s="175"/>
      <c r="T57" s="175"/>
      <c r="U57" s="175"/>
      <c r="V57" s="175"/>
      <c r="W57" s="13"/>
      <c r="X57" s="13"/>
    </row>
    <row r="58" spans="1:24" ht="15" customHeight="1" x14ac:dyDescent="0.25">
      <c r="A58" s="13"/>
      <c r="B58" s="497"/>
      <c r="C58" s="498" t="s">
        <v>166</v>
      </c>
      <c r="D58" s="424">
        <f t="shared" si="0"/>
        <v>27539.390450000003</v>
      </c>
      <c r="E58" s="448">
        <v>27446.520000000004</v>
      </c>
      <c r="F58" s="448" t="s">
        <v>63</v>
      </c>
      <c r="G58" s="424">
        <f t="shared" si="1"/>
        <v>92.870450000000005</v>
      </c>
      <c r="H58" s="501" t="s">
        <v>63</v>
      </c>
      <c r="I58" s="448">
        <v>92.870450000000005</v>
      </c>
      <c r="J58" s="448"/>
      <c r="K58" s="448">
        <v>0</v>
      </c>
      <c r="L58" s="500"/>
      <c r="M58" s="23"/>
      <c r="N58" s="175"/>
      <c r="O58" s="175"/>
      <c r="P58" s="175"/>
      <c r="Q58" s="175"/>
      <c r="R58" s="175"/>
      <c r="S58" s="175"/>
      <c r="T58" s="175"/>
      <c r="U58" s="175"/>
      <c r="V58" s="175"/>
      <c r="W58" s="13"/>
      <c r="X58" s="13"/>
    </row>
    <row r="59" spans="1:24" x14ac:dyDescent="0.25">
      <c r="A59" s="13"/>
      <c r="B59" s="497"/>
      <c r="C59" s="498" t="s">
        <v>167</v>
      </c>
      <c r="D59" s="424">
        <f t="shared" si="0"/>
        <v>67408.601986582304</v>
      </c>
      <c r="E59" s="448">
        <v>37295.270000000004</v>
      </c>
      <c r="F59" s="448" t="s">
        <v>63</v>
      </c>
      <c r="G59" s="424">
        <f t="shared" si="1"/>
        <v>30113.331986582307</v>
      </c>
      <c r="H59" s="501">
        <v>16141.624386817306</v>
      </c>
      <c r="I59" s="448">
        <v>4124.2793699799995</v>
      </c>
      <c r="J59" s="425">
        <v>9847.4282297850004</v>
      </c>
      <c r="K59" s="448">
        <v>0</v>
      </c>
      <c r="L59" s="500"/>
      <c r="M59" s="23"/>
      <c r="N59" s="175"/>
      <c r="O59" s="175"/>
      <c r="P59" s="175"/>
      <c r="Q59" s="175"/>
      <c r="R59" s="175"/>
      <c r="S59" s="175"/>
      <c r="T59" s="175"/>
      <c r="U59" s="175"/>
      <c r="V59" s="175"/>
      <c r="W59" s="13"/>
      <c r="X59" s="13"/>
    </row>
    <row r="60" spans="1:24" s="212" customFormat="1" ht="18" customHeight="1" x14ac:dyDescent="0.2">
      <c r="A60" s="18"/>
      <c r="B60" s="502"/>
      <c r="C60" s="503" t="s">
        <v>168</v>
      </c>
      <c r="D60" s="427">
        <f t="shared" si="0"/>
        <v>156.5499878869141</v>
      </c>
      <c r="E60" s="504"/>
      <c r="F60" s="504" t="s">
        <v>63</v>
      </c>
      <c r="G60" s="427">
        <f t="shared" si="1"/>
        <v>156.5499878869141</v>
      </c>
      <c r="H60" s="505">
        <v>110.81998788691411</v>
      </c>
      <c r="I60" s="504">
        <v>28.852499999999999</v>
      </c>
      <c r="J60" s="504">
        <v>16.877500000000001</v>
      </c>
      <c r="K60" s="504">
        <v>0</v>
      </c>
      <c r="L60" s="506"/>
      <c r="M60" s="66"/>
      <c r="N60" s="276"/>
      <c r="O60" s="276"/>
      <c r="P60" s="276"/>
      <c r="Q60" s="276"/>
      <c r="R60" s="276"/>
      <c r="S60" s="276"/>
      <c r="T60" s="276"/>
      <c r="U60" s="276"/>
      <c r="V60" s="276"/>
      <c r="W60" s="18"/>
      <c r="X60" s="18"/>
    </row>
    <row r="61" spans="1:24" ht="15" customHeight="1" x14ac:dyDescent="0.25">
      <c r="A61" s="13"/>
      <c r="B61" s="497"/>
      <c r="C61" s="498" t="s">
        <v>169</v>
      </c>
      <c r="D61" s="424">
        <f t="shared" si="0"/>
        <v>141814.54778534328</v>
      </c>
      <c r="E61" s="448"/>
      <c r="F61" s="448" t="s">
        <v>63</v>
      </c>
      <c r="G61" s="424">
        <f t="shared" si="1"/>
        <v>141814.54778534328</v>
      </c>
      <c r="H61" s="501">
        <v>66070.840456341277</v>
      </c>
      <c r="I61" s="448">
        <v>553.4701</v>
      </c>
      <c r="J61" s="425">
        <v>48988.463772744697</v>
      </c>
      <c r="K61" s="448">
        <v>26201.773456257299</v>
      </c>
      <c r="L61" s="500"/>
      <c r="M61" s="23"/>
      <c r="N61" s="175"/>
      <c r="O61" s="175"/>
      <c r="P61" s="175"/>
      <c r="Q61" s="175"/>
      <c r="R61" s="175"/>
      <c r="S61" s="175"/>
      <c r="T61" s="175"/>
      <c r="U61" s="175"/>
      <c r="V61" s="175"/>
      <c r="W61" s="13"/>
      <c r="X61" s="13"/>
    </row>
    <row r="62" spans="1:24" ht="15" customHeight="1" x14ac:dyDescent="0.25">
      <c r="A62" s="13"/>
      <c r="B62" s="497"/>
      <c r="C62" s="498" t="s">
        <v>170</v>
      </c>
      <c r="D62" s="424">
        <f t="shared" si="0"/>
        <v>194844.99071162211</v>
      </c>
      <c r="E62" s="448">
        <v>159834.12399999998</v>
      </c>
      <c r="F62" s="448" t="s">
        <v>63</v>
      </c>
      <c r="G62" s="424">
        <f t="shared" si="1"/>
        <v>35010.866711622133</v>
      </c>
      <c r="H62" s="501">
        <v>27348.904913642597</v>
      </c>
      <c r="I62" s="448">
        <v>5997.4988999999987</v>
      </c>
      <c r="J62" s="425">
        <v>1542.3891271350001</v>
      </c>
      <c r="K62" s="448">
        <v>122.07377084453999</v>
      </c>
      <c r="L62" s="500"/>
      <c r="M62" s="23"/>
      <c r="N62" s="175"/>
      <c r="O62" s="175"/>
      <c r="P62" s="175"/>
      <c r="Q62" s="175"/>
      <c r="R62" s="175"/>
      <c r="S62" s="175"/>
      <c r="T62" s="175"/>
      <c r="U62" s="175"/>
      <c r="V62" s="175"/>
      <c r="W62" s="13"/>
      <c r="X62" s="13"/>
    </row>
    <row r="63" spans="1:24" ht="7.5" customHeight="1" x14ac:dyDescent="0.25">
      <c r="A63" s="13"/>
      <c r="B63" s="160"/>
      <c r="C63" s="161"/>
      <c r="D63" s="161"/>
      <c r="E63" s="162"/>
      <c r="F63" s="161"/>
      <c r="G63" s="227"/>
      <c r="H63" s="161"/>
      <c r="I63" s="161"/>
      <c r="J63" s="161"/>
      <c r="K63" s="238"/>
      <c r="L63" s="176"/>
      <c r="M63" s="23"/>
      <c r="N63" s="175"/>
      <c r="O63" s="175"/>
      <c r="P63" s="175"/>
      <c r="Q63" s="175"/>
      <c r="R63" s="175"/>
      <c r="S63" s="175"/>
      <c r="T63" s="175"/>
      <c r="U63" s="175"/>
      <c r="V63" s="175"/>
      <c r="W63" s="13"/>
      <c r="X63" s="13"/>
    </row>
    <row r="64" spans="1:24" ht="1.5" customHeight="1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237"/>
      <c r="L64" s="13"/>
      <c r="M64" s="23"/>
      <c r="N64" s="175"/>
      <c r="O64" s="175"/>
      <c r="P64" s="175"/>
      <c r="Q64" s="175"/>
      <c r="R64" s="175"/>
      <c r="S64" s="175"/>
      <c r="T64" s="175"/>
      <c r="U64" s="175"/>
      <c r="V64" s="175"/>
      <c r="W64" s="13"/>
      <c r="X64" s="13"/>
    </row>
    <row r="65" spans="1:24" ht="12" customHeight="1" x14ac:dyDescent="0.2">
      <c r="A65" s="30"/>
      <c r="B65" s="30" t="s">
        <v>171</v>
      </c>
      <c r="C65" s="30" t="s">
        <v>111</v>
      </c>
      <c r="D65" s="30"/>
      <c r="E65" s="30"/>
      <c r="F65" s="30"/>
      <c r="G65" s="30"/>
      <c r="H65" s="30"/>
      <c r="I65" s="30"/>
      <c r="J65" s="30"/>
      <c r="K65" s="239"/>
      <c r="L65" s="30"/>
      <c r="M65" s="75"/>
      <c r="N65" s="177"/>
      <c r="O65" s="177"/>
      <c r="P65" s="177"/>
      <c r="Q65" s="177"/>
      <c r="R65" s="177"/>
      <c r="S65" s="177"/>
      <c r="T65" s="177"/>
      <c r="U65" s="177"/>
      <c r="V65" s="177"/>
      <c r="W65" s="30"/>
      <c r="X65" s="30"/>
    </row>
    <row r="66" spans="1:24" ht="12" customHeight="1" x14ac:dyDescent="0.2">
      <c r="A66" s="30"/>
      <c r="B66" s="30"/>
      <c r="C66" s="30" t="s">
        <v>172</v>
      </c>
      <c r="D66" s="30"/>
      <c r="E66" s="30"/>
      <c r="F66" s="30"/>
      <c r="G66" s="30"/>
      <c r="H66" s="30"/>
      <c r="I66" s="30"/>
      <c r="J66" s="27"/>
      <c r="K66" s="236"/>
      <c r="L66" s="30"/>
      <c r="M66" s="75"/>
      <c r="N66" s="177"/>
      <c r="O66" s="177"/>
      <c r="P66" s="177"/>
      <c r="Q66" s="177"/>
      <c r="R66" s="177"/>
      <c r="S66" s="177"/>
      <c r="T66" s="177"/>
      <c r="U66" s="177"/>
      <c r="V66" s="177"/>
      <c r="W66" s="30"/>
      <c r="X66" s="30"/>
    </row>
    <row r="67" spans="1:24" ht="12" customHeight="1" x14ac:dyDescent="0.2">
      <c r="A67" s="30"/>
      <c r="B67" s="30"/>
      <c r="C67" s="30" t="s">
        <v>173</v>
      </c>
      <c r="D67" s="30"/>
      <c r="E67" s="30"/>
      <c r="F67" s="30"/>
      <c r="G67" s="30"/>
      <c r="H67" s="30"/>
      <c r="I67" s="30"/>
      <c r="J67" s="27"/>
      <c r="K67" s="236"/>
      <c r="L67" s="30"/>
      <c r="M67" s="75"/>
      <c r="N67" s="177"/>
      <c r="O67" s="177"/>
      <c r="P67" s="177"/>
      <c r="Q67" s="177"/>
      <c r="R67" s="177"/>
      <c r="S67" s="177"/>
      <c r="T67" s="177"/>
      <c r="U67" s="177"/>
      <c r="V67" s="177"/>
      <c r="W67" s="30"/>
      <c r="X67" s="30"/>
    </row>
    <row r="68" spans="1:24" ht="12.75" customHeight="1" x14ac:dyDescent="0.2">
      <c r="A68" s="30"/>
      <c r="B68" s="30"/>
      <c r="C68" s="30" t="s">
        <v>113</v>
      </c>
      <c r="D68" s="76"/>
      <c r="E68" s="30"/>
      <c r="F68" s="30"/>
      <c r="G68" s="30"/>
      <c r="H68" s="30"/>
      <c r="I68" s="30"/>
      <c r="J68" s="27"/>
      <c r="K68" s="236"/>
      <c r="L68" s="30"/>
      <c r="M68" s="75"/>
      <c r="N68" s="177"/>
      <c r="O68" s="177"/>
      <c r="P68" s="177"/>
      <c r="Q68" s="177"/>
      <c r="R68" s="177"/>
      <c r="S68" s="177"/>
      <c r="T68" s="177"/>
      <c r="U68" s="177"/>
      <c r="V68" s="177"/>
      <c r="W68" s="30"/>
      <c r="X68" s="30"/>
    </row>
    <row r="69" spans="1:24" ht="12.75" customHeight="1" x14ac:dyDescent="0.2">
      <c r="A69" s="30"/>
      <c r="B69" s="30"/>
      <c r="C69" s="30" t="s">
        <v>34</v>
      </c>
      <c r="D69" s="76"/>
      <c r="E69" s="30"/>
      <c r="F69" s="30"/>
      <c r="G69" s="30"/>
      <c r="H69" s="30"/>
      <c r="I69" s="30"/>
      <c r="J69" s="27"/>
      <c r="K69" s="236"/>
      <c r="L69" s="30"/>
      <c r="M69" s="75"/>
      <c r="N69" s="177"/>
      <c r="O69" s="177"/>
      <c r="P69" s="177"/>
      <c r="Q69" s="177"/>
      <c r="R69" s="177"/>
      <c r="S69" s="177"/>
      <c r="T69" s="177"/>
      <c r="U69" s="177"/>
      <c r="V69" s="177"/>
      <c r="W69" s="30"/>
      <c r="X69" s="30"/>
    </row>
    <row r="70" spans="1:24" ht="12.75" customHeight="1" x14ac:dyDescent="0.2">
      <c r="A70" s="30"/>
      <c r="B70" s="30"/>
      <c r="C70" s="30"/>
      <c r="D70" s="76"/>
      <c r="E70" s="30"/>
      <c r="F70" s="30"/>
      <c r="G70" s="30"/>
      <c r="H70" s="30"/>
      <c r="I70" s="30"/>
      <c r="J70" s="27"/>
      <c r="K70" s="236"/>
      <c r="L70" s="30"/>
      <c r="M70" s="75"/>
      <c r="N70" s="177"/>
      <c r="O70" s="177"/>
      <c r="P70" s="177"/>
      <c r="Q70" s="177"/>
      <c r="R70" s="177"/>
      <c r="S70" s="177"/>
      <c r="T70" s="177"/>
      <c r="U70" s="177"/>
      <c r="V70" s="177"/>
      <c r="W70" s="30"/>
      <c r="X70" s="30"/>
    </row>
    <row r="71" spans="1:24" ht="12.75" customHeight="1" x14ac:dyDescent="0.2">
      <c r="A71" s="30"/>
      <c r="B71" s="30"/>
      <c r="C71" s="30"/>
      <c r="D71" s="76"/>
      <c r="E71" s="30"/>
      <c r="F71" s="30"/>
      <c r="G71" s="30"/>
      <c r="H71" s="30"/>
      <c r="I71" s="30"/>
      <c r="J71" s="27"/>
      <c r="K71" s="236"/>
      <c r="L71" s="30"/>
      <c r="M71" s="75"/>
      <c r="N71" s="177"/>
      <c r="O71" s="177"/>
      <c r="P71" s="177"/>
      <c r="Q71" s="177"/>
      <c r="R71" s="177"/>
      <c r="S71" s="177"/>
      <c r="T71" s="177"/>
      <c r="U71" s="177"/>
      <c r="V71" s="177"/>
      <c r="W71" s="30"/>
      <c r="X71" s="30"/>
    </row>
    <row r="72" spans="1:24" ht="12.75" customHeight="1" x14ac:dyDescent="0.2">
      <c r="A72" s="30"/>
      <c r="B72" s="30"/>
      <c r="C72" s="124"/>
      <c r="D72" s="124"/>
      <c r="E72" s="124"/>
      <c r="F72" s="30"/>
      <c r="G72" s="30"/>
      <c r="H72" s="30"/>
      <c r="I72" s="30"/>
      <c r="J72" s="27"/>
      <c r="K72" s="236"/>
      <c r="L72" s="30"/>
      <c r="M72" s="75"/>
      <c r="N72" s="177"/>
      <c r="O72" s="177"/>
      <c r="P72" s="177"/>
      <c r="Q72" s="177"/>
      <c r="R72" s="177"/>
      <c r="S72" s="177"/>
      <c r="T72" s="177"/>
      <c r="U72" s="177"/>
      <c r="V72" s="177"/>
      <c r="W72" s="30"/>
      <c r="X72" s="30"/>
    </row>
    <row r="73" spans="1:24" ht="7.5" customHeight="1" x14ac:dyDescent="0.2">
      <c r="A73" s="23"/>
      <c r="B73" s="23"/>
      <c r="C73" s="70"/>
      <c r="D73" s="70"/>
      <c r="E73" s="70"/>
      <c r="F73" s="23"/>
      <c r="G73" s="23"/>
      <c r="H73" s="23"/>
      <c r="I73" s="23"/>
      <c r="J73" s="27"/>
      <c r="K73" s="236"/>
      <c r="L73" s="23"/>
      <c r="M73" s="23"/>
      <c r="N73" s="175"/>
      <c r="O73" s="175"/>
      <c r="P73" s="175"/>
      <c r="Q73" s="175"/>
      <c r="R73" s="175"/>
      <c r="S73" s="175"/>
      <c r="T73" s="175"/>
      <c r="U73" s="175"/>
      <c r="V73" s="175"/>
      <c r="W73" s="23"/>
      <c r="X73" s="23"/>
    </row>
    <row r="74" spans="1:24" ht="7.5" customHeight="1" x14ac:dyDescent="0.2">
      <c r="A74" s="23"/>
      <c r="B74" s="23"/>
      <c r="C74" s="70"/>
      <c r="D74" s="70"/>
      <c r="E74" s="70"/>
      <c r="F74" s="23"/>
      <c r="G74" s="428"/>
      <c r="H74" s="428"/>
      <c r="I74" s="428"/>
      <c r="J74" s="27"/>
      <c r="K74" s="236"/>
      <c r="L74" s="23"/>
      <c r="M74" s="23"/>
      <c r="N74" s="175"/>
      <c r="O74" s="175"/>
      <c r="P74" s="175"/>
      <c r="Q74" s="175"/>
      <c r="R74" s="175"/>
      <c r="S74" s="175"/>
      <c r="T74" s="175"/>
      <c r="U74" s="175"/>
      <c r="V74" s="175"/>
      <c r="W74" s="23"/>
      <c r="X74" s="23"/>
    </row>
    <row r="75" spans="1:24" ht="13.5" customHeight="1" x14ac:dyDescent="0.2">
      <c r="A75" s="23"/>
      <c r="B75" s="23"/>
      <c r="C75" s="433" t="s">
        <v>141</v>
      </c>
      <c r="D75" s="434">
        <f>+D33</f>
        <v>1213964.0179115902</v>
      </c>
      <c r="E75" s="435">
        <f t="shared" ref="E75:E81" si="2">+D75/$D$81*100</f>
        <v>18.496077392444523</v>
      </c>
      <c r="F75" s="23"/>
      <c r="G75" s="429" t="s">
        <v>48</v>
      </c>
      <c r="H75" s="428">
        <f>+H9</f>
        <v>395143.74291938049</v>
      </c>
      <c r="I75" s="430">
        <f t="shared" ref="I75:I78" si="3">+H75/$H$79</f>
        <v>0.28362924704232428</v>
      </c>
      <c r="J75" s="27"/>
      <c r="K75" s="236"/>
      <c r="L75" s="23"/>
      <c r="M75" s="23"/>
      <c r="N75" s="175"/>
      <c r="O75" s="175"/>
      <c r="P75" s="175"/>
      <c r="Q75" s="175"/>
      <c r="R75" s="175"/>
      <c r="S75" s="175"/>
      <c r="T75" s="175"/>
      <c r="U75" s="175"/>
      <c r="V75" s="175"/>
      <c r="W75" s="23"/>
      <c r="X75" s="23"/>
    </row>
    <row r="76" spans="1:24" ht="13.5" customHeight="1" x14ac:dyDescent="0.25">
      <c r="A76" s="50"/>
      <c r="B76" s="50"/>
      <c r="C76" s="70" t="s">
        <v>144</v>
      </c>
      <c r="D76" s="70">
        <f>+D36</f>
        <v>1251805.5084475805</v>
      </c>
      <c r="E76" s="435">
        <f t="shared" si="2"/>
        <v>19.072634133230977</v>
      </c>
      <c r="F76" s="50"/>
      <c r="G76" s="429" t="s">
        <v>19</v>
      </c>
      <c r="H76" s="428">
        <f>+I9</f>
        <v>154610.06989365499</v>
      </c>
      <c r="I76" s="430">
        <f t="shared" si="3"/>
        <v>0.11097717854549306</v>
      </c>
      <c r="J76" s="27"/>
      <c r="K76" s="236"/>
      <c r="L76" s="50"/>
      <c r="M76" s="50"/>
      <c r="N76" s="174"/>
      <c r="O76" s="174"/>
      <c r="P76" s="174"/>
      <c r="Q76" s="174"/>
      <c r="R76" s="174"/>
      <c r="S76" s="174"/>
      <c r="T76" s="174"/>
      <c r="U76" s="174"/>
      <c r="V76" s="174"/>
      <c r="W76" s="50"/>
      <c r="X76" s="50"/>
    </row>
    <row r="77" spans="1:24" ht="15" customHeight="1" x14ac:dyDescent="0.2">
      <c r="A77" s="23"/>
      <c r="B77" s="23"/>
      <c r="C77" s="70" t="s">
        <v>158</v>
      </c>
      <c r="D77" s="70">
        <f>+D50</f>
        <v>302581.85461518553</v>
      </c>
      <c r="E77" s="435">
        <f t="shared" si="2"/>
        <v>4.6101674497237468</v>
      </c>
      <c r="F77" s="23"/>
      <c r="G77" s="429" t="s">
        <v>22</v>
      </c>
      <c r="H77" s="428">
        <f>+J9</f>
        <v>762237.86322908127</v>
      </c>
      <c r="I77" s="430">
        <f t="shared" si="3"/>
        <v>0.54712482505112936</v>
      </c>
      <c r="J77" s="27"/>
      <c r="K77" s="236"/>
      <c r="L77" s="23"/>
      <c r="M77" s="23"/>
      <c r="N77" s="175"/>
      <c r="O77" s="175"/>
      <c r="P77" s="175"/>
      <c r="Q77" s="175"/>
      <c r="R77" s="175"/>
      <c r="S77" s="175"/>
      <c r="T77" s="175"/>
      <c r="U77" s="175"/>
      <c r="V77" s="175"/>
      <c r="W77" s="23"/>
      <c r="X77" s="23"/>
    </row>
    <row r="78" spans="1:24" ht="15" customHeight="1" x14ac:dyDescent="0.2">
      <c r="A78" s="35"/>
      <c r="B78" s="35"/>
      <c r="C78" s="70" t="s">
        <v>154</v>
      </c>
      <c r="D78" s="70">
        <f>+D46</f>
        <v>638949.22334179061</v>
      </c>
      <c r="E78" s="435">
        <f t="shared" si="2"/>
        <v>9.7350943770993705</v>
      </c>
      <c r="F78" s="35"/>
      <c r="G78" s="429" t="s">
        <v>49</v>
      </c>
      <c r="H78" s="428">
        <f>+K9</f>
        <v>81178.270428232834</v>
      </c>
      <c r="I78" s="430">
        <f t="shared" si="3"/>
        <v>5.8268749361053293E-2</v>
      </c>
      <c r="J78" s="27"/>
      <c r="K78" s="236"/>
      <c r="L78" s="35"/>
      <c r="M78" s="35"/>
      <c r="N78" s="172"/>
      <c r="O78" s="172"/>
      <c r="P78" s="172"/>
      <c r="Q78" s="172"/>
      <c r="R78" s="172"/>
      <c r="S78" s="172"/>
      <c r="T78" s="172"/>
      <c r="U78" s="172"/>
      <c r="V78" s="172"/>
      <c r="W78" s="35"/>
      <c r="X78" s="35"/>
    </row>
    <row r="79" spans="1:24" ht="15" customHeight="1" x14ac:dyDescent="0.2">
      <c r="A79" s="35"/>
      <c r="B79" s="35"/>
      <c r="C79" s="70" t="s">
        <v>133</v>
      </c>
      <c r="D79" s="70">
        <f>+D25</f>
        <v>495711.27403055283</v>
      </c>
      <c r="E79" s="435">
        <f t="shared" si="2"/>
        <v>7.5527066317414642</v>
      </c>
      <c r="F79" s="35"/>
      <c r="G79" s="429"/>
      <c r="H79" s="428">
        <f>SUM(H75:H78)</f>
        <v>1393169.9464703496</v>
      </c>
      <c r="I79" s="429"/>
      <c r="J79" s="27"/>
      <c r="K79" s="236"/>
      <c r="L79" s="35"/>
      <c r="M79" s="35"/>
      <c r="N79" s="172"/>
      <c r="O79" s="172"/>
      <c r="P79" s="172"/>
      <c r="Q79" s="172"/>
      <c r="R79" s="172"/>
      <c r="S79" s="172"/>
      <c r="T79" s="172"/>
      <c r="U79" s="172"/>
      <c r="V79" s="172"/>
      <c r="W79" s="35"/>
      <c r="X79" s="35"/>
    </row>
    <row r="80" spans="1:24" ht="15" customHeight="1" x14ac:dyDescent="0.2">
      <c r="A80" s="35"/>
      <c r="B80" s="35"/>
      <c r="C80" s="100" t="s">
        <v>114</v>
      </c>
      <c r="D80" s="70">
        <f>+D9-SUM(D75:D79)</f>
        <v>2660347.4337606514</v>
      </c>
      <c r="E80" s="435">
        <f t="shared" si="2"/>
        <v>40.533320015759919</v>
      </c>
      <c r="F80" s="35"/>
      <c r="G80" s="431"/>
      <c r="H80" s="432"/>
      <c r="I80" s="432"/>
      <c r="J80" s="27"/>
      <c r="K80" s="236"/>
      <c r="L80" s="35"/>
      <c r="M80" s="35"/>
      <c r="N80" s="172"/>
      <c r="O80" s="172"/>
      <c r="P80" s="172"/>
      <c r="Q80" s="172"/>
      <c r="R80" s="172"/>
      <c r="S80" s="172"/>
      <c r="T80" s="172"/>
      <c r="U80" s="172"/>
      <c r="V80" s="172"/>
      <c r="W80" s="35"/>
      <c r="X80" s="35"/>
    </row>
    <row r="81" spans="1:24" ht="15" customHeight="1" x14ac:dyDescent="0.2">
      <c r="A81" s="35"/>
      <c r="B81" s="35"/>
      <c r="C81" s="70"/>
      <c r="D81" s="434">
        <f>SUM(D75:D80)</f>
        <v>6563359.3121073507</v>
      </c>
      <c r="E81" s="435">
        <f t="shared" si="2"/>
        <v>100</v>
      </c>
      <c r="F81" s="35"/>
      <c r="G81" s="431"/>
      <c r="H81" s="432"/>
      <c r="I81" s="432"/>
      <c r="J81" s="27"/>
      <c r="K81" s="236"/>
      <c r="L81" s="35"/>
      <c r="M81" s="35"/>
      <c r="N81" s="172"/>
      <c r="O81" s="172"/>
      <c r="P81" s="172"/>
      <c r="Q81" s="172"/>
      <c r="R81" s="172"/>
      <c r="S81" s="172"/>
      <c r="T81" s="172"/>
      <c r="U81" s="172"/>
      <c r="V81" s="172"/>
      <c r="W81" s="35"/>
      <c r="X81" s="35"/>
    </row>
    <row r="82" spans="1:24" ht="15" customHeight="1" x14ac:dyDescent="0.2">
      <c r="A82" s="35"/>
      <c r="B82" s="35"/>
      <c r="C82" s="70"/>
      <c r="D82" s="70"/>
      <c r="E82" s="70"/>
      <c r="F82" s="35"/>
      <c r="G82" s="57"/>
      <c r="H82" s="35"/>
      <c r="I82" s="35"/>
      <c r="J82" s="27"/>
      <c r="K82" s="236"/>
      <c r="L82" s="35"/>
      <c r="M82" s="35"/>
      <c r="N82" s="172"/>
      <c r="O82" s="172"/>
      <c r="P82" s="172"/>
      <c r="Q82" s="172"/>
      <c r="R82" s="172"/>
      <c r="S82" s="172"/>
      <c r="T82" s="172"/>
      <c r="U82" s="172"/>
      <c r="V82" s="172"/>
      <c r="W82" s="35"/>
      <c r="X82" s="35"/>
    </row>
    <row r="83" spans="1:24" ht="15" customHeight="1" x14ac:dyDescent="0.2">
      <c r="A83" s="35"/>
      <c r="B83" s="35"/>
      <c r="C83" s="23"/>
      <c r="D83" s="23"/>
      <c r="E83" s="23"/>
      <c r="F83" s="35"/>
      <c r="G83" s="57"/>
      <c r="H83" s="35"/>
      <c r="I83" s="35"/>
      <c r="J83" s="27"/>
      <c r="K83" s="236"/>
      <c r="L83" s="35"/>
      <c r="M83" s="35"/>
      <c r="N83" s="172"/>
      <c r="O83" s="172"/>
      <c r="P83" s="172"/>
      <c r="Q83" s="172"/>
      <c r="R83" s="172"/>
      <c r="S83" s="172"/>
      <c r="T83" s="172"/>
      <c r="U83" s="172"/>
      <c r="V83" s="172"/>
      <c r="W83" s="35"/>
      <c r="X83" s="35"/>
    </row>
    <row r="84" spans="1:24" ht="15" customHeight="1" x14ac:dyDescent="0.2">
      <c r="A84" s="35"/>
      <c r="B84" s="35"/>
      <c r="C84" s="23"/>
      <c r="D84" s="23"/>
      <c r="E84" s="23"/>
      <c r="F84" s="35"/>
      <c r="G84" s="57"/>
      <c r="H84" s="35"/>
      <c r="I84" s="35"/>
      <c r="J84" s="27"/>
      <c r="K84" s="236"/>
      <c r="L84" s="35"/>
      <c r="M84" s="35"/>
      <c r="N84" s="172"/>
      <c r="O84" s="172"/>
      <c r="P84" s="172"/>
      <c r="Q84" s="172"/>
      <c r="R84" s="172"/>
      <c r="S84" s="172"/>
      <c r="T84" s="172"/>
      <c r="U84" s="172"/>
      <c r="V84" s="172"/>
      <c r="W84" s="35"/>
      <c r="X84" s="35"/>
    </row>
    <row r="85" spans="1:24" ht="15" customHeight="1" x14ac:dyDescent="0.2">
      <c r="A85" s="35"/>
      <c r="B85" s="35"/>
      <c r="C85" s="23"/>
      <c r="D85" s="23"/>
      <c r="E85" s="23"/>
      <c r="F85" s="35"/>
      <c r="G85" s="57"/>
      <c r="H85" s="35"/>
      <c r="I85" s="35"/>
      <c r="J85" s="27"/>
      <c r="K85" s="236"/>
      <c r="L85" s="35"/>
      <c r="M85" s="35"/>
      <c r="N85" s="172"/>
      <c r="O85" s="172"/>
      <c r="P85" s="172"/>
      <c r="Q85" s="172"/>
      <c r="R85" s="172"/>
      <c r="S85" s="172"/>
      <c r="T85" s="172"/>
      <c r="U85" s="172"/>
      <c r="V85" s="172"/>
      <c r="W85" s="35"/>
      <c r="X85" s="35"/>
    </row>
    <row r="86" spans="1:24" ht="15" customHeight="1" x14ac:dyDescent="0.2">
      <c r="A86" s="35"/>
      <c r="B86" s="35"/>
      <c r="C86" s="35"/>
      <c r="D86" s="35"/>
      <c r="E86" s="57"/>
      <c r="F86" s="35"/>
      <c r="G86" s="57"/>
      <c r="H86" s="35"/>
      <c r="I86" s="35"/>
      <c r="J86" s="27"/>
      <c r="K86" s="236"/>
      <c r="L86" s="35"/>
      <c r="M86" s="35"/>
      <c r="N86" s="172"/>
      <c r="O86" s="172"/>
      <c r="P86" s="172"/>
      <c r="Q86" s="172"/>
      <c r="R86" s="172"/>
      <c r="S86" s="172"/>
      <c r="T86" s="172"/>
      <c r="U86" s="172"/>
      <c r="V86" s="172"/>
      <c r="W86" s="35"/>
      <c r="X86" s="35"/>
    </row>
    <row r="87" spans="1:24" ht="15" customHeight="1" x14ac:dyDescent="0.2">
      <c r="A87" s="35"/>
      <c r="B87" s="35"/>
      <c r="C87" s="35"/>
      <c r="D87" s="35"/>
      <c r="E87" s="57"/>
      <c r="F87" s="35"/>
      <c r="G87" s="35"/>
      <c r="H87" s="35"/>
      <c r="I87" s="35"/>
      <c r="J87" s="27"/>
      <c r="K87" s="236"/>
      <c r="L87" s="35"/>
      <c r="M87" s="35"/>
      <c r="N87" s="172"/>
      <c r="O87" s="172"/>
      <c r="P87" s="172"/>
      <c r="Q87" s="172"/>
      <c r="R87" s="172"/>
      <c r="S87" s="172"/>
      <c r="T87" s="172"/>
      <c r="U87" s="172"/>
      <c r="V87" s="172"/>
      <c r="W87" s="35"/>
      <c r="X87" s="35"/>
    </row>
    <row r="88" spans="1:24" ht="15" customHeight="1" x14ac:dyDescent="0.2">
      <c r="A88" s="35"/>
      <c r="B88" s="35"/>
      <c r="C88" s="35"/>
      <c r="D88" s="35"/>
      <c r="E88" s="57"/>
      <c r="F88" s="35"/>
      <c r="G88" s="35"/>
      <c r="H88" s="35"/>
      <c r="I88" s="35"/>
      <c r="J88" s="27"/>
      <c r="K88" s="236"/>
      <c r="L88" s="35"/>
      <c r="M88" s="35"/>
      <c r="N88" s="172"/>
      <c r="O88" s="172"/>
      <c r="P88" s="172"/>
      <c r="Q88" s="172"/>
      <c r="R88" s="172"/>
      <c r="S88" s="172"/>
      <c r="T88" s="172"/>
      <c r="U88" s="172"/>
      <c r="V88" s="172"/>
      <c r="W88" s="35"/>
      <c r="X88" s="35"/>
    </row>
    <row r="89" spans="1:24" ht="15" customHeight="1" x14ac:dyDescent="0.2">
      <c r="A89" s="35"/>
      <c r="B89" s="35"/>
      <c r="C89" s="35"/>
      <c r="D89" s="35"/>
      <c r="E89" s="57"/>
      <c r="F89" s="35"/>
      <c r="G89" s="35"/>
      <c r="H89" s="35"/>
      <c r="I89" s="35"/>
      <c r="J89" s="27"/>
      <c r="K89" s="236"/>
      <c r="L89" s="35"/>
      <c r="M89" s="35"/>
      <c r="N89" s="172"/>
      <c r="O89" s="172"/>
      <c r="P89" s="172"/>
      <c r="Q89" s="172"/>
      <c r="R89" s="172"/>
      <c r="S89" s="172"/>
      <c r="T89" s="172"/>
      <c r="U89" s="172"/>
      <c r="V89" s="172"/>
      <c r="W89" s="35"/>
      <c r="X89" s="35"/>
    </row>
    <row r="90" spans="1:24" ht="15" customHeight="1" x14ac:dyDescent="0.2">
      <c r="A90" s="35"/>
      <c r="B90" s="35"/>
      <c r="C90" s="35"/>
      <c r="D90" s="35"/>
      <c r="E90" s="57"/>
      <c r="F90" s="35"/>
      <c r="G90" s="35"/>
      <c r="H90" s="35"/>
      <c r="I90" s="35"/>
      <c r="J90" s="27"/>
      <c r="K90" s="236"/>
      <c r="L90" s="35"/>
      <c r="M90" s="35"/>
      <c r="N90" s="172"/>
      <c r="O90" s="172"/>
      <c r="P90" s="172"/>
      <c r="Q90" s="172"/>
      <c r="R90" s="172"/>
      <c r="S90" s="172"/>
      <c r="T90" s="172"/>
      <c r="U90" s="172"/>
      <c r="V90" s="172"/>
      <c r="W90" s="35"/>
      <c r="X90" s="35"/>
    </row>
    <row r="91" spans="1:24" ht="15" customHeight="1" x14ac:dyDescent="0.2">
      <c r="A91" s="35"/>
      <c r="B91" s="35"/>
      <c r="C91" s="35"/>
      <c r="D91" s="35"/>
      <c r="E91" s="23"/>
      <c r="F91" s="35"/>
      <c r="G91" s="35"/>
      <c r="H91" s="35"/>
      <c r="I91" s="35"/>
      <c r="J91" s="27"/>
      <c r="K91" s="236"/>
      <c r="L91" s="35"/>
      <c r="M91" s="35"/>
      <c r="N91" s="172"/>
      <c r="O91" s="172"/>
      <c r="P91" s="172"/>
      <c r="Q91" s="172"/>
      <c r="R91" s="172"/>
      <c r="S91" s="172"/>
      <c r="T91" s="172"/>
      <c r="U91" s="172"/>
      <c r="V91" s="172"/>
      <c r="W91" s="35"/>
      <c r="X91" s="35"/>
    </row>
    <row r="92" spans="1:24" ht="15" customHeight="1" x14ac:dyDescent="0.2">
      <c r="A92" s="35"/>
      <c r="B92" s="35"/>
      <c r="C92" s="35"/>
      <c r="D92" s="35"/>
      <c r="E92" s="35"/>
      <c r="F92" s="35"/>
      <c r="G92" s="35"/>
      <c r="H92" s="35"/>
      <c r="I92" s="35"/>
      <c r="J92" s="27"/>
      <c r="K92" s="236"/>
      <c r="L92" s="35"/>
      <c r="M92" s="35"/>
      <c r="N92" s="172"/>
      <c r="O92" s="172"/>
      <c r="P92" s="172"/>
      <c r="Q92" s="172"/>
      <c r="R92" s="172"/>
      <c r="S92" s="172"/>
      <c r="T92" s="172"/>
      <c r="U92" s="172"/>
      <c r="V92" s="172"/>
      <c r="W92" s="35"/>
      <c r="X92" s="35"/>
    </row>
    <row r="93" spans="1:24" ht="15" customHeight="1" x14ac:dyDescent="0.2">
      <c r="A93" s="35"/>
      <c r="B93" s="35"/>
      <c r="C93" s="30" t="s">
        <v>174</v>
      </c>
      <c r="D93" s="35"/>
      <c r="E93" s="35"/>
      <c r="F93" s="35"/>
      <c r="G93" s="30" t="s">
        <v>174</v>
      </c>
      <c r="H93" s="35"/>
      <c r="I93" s="35"/>
      <c r="J93" s="27"/>
      <c r="K93" s="236"/>
      <c r="L93" s="35"/>
      <c r="M93" s="35"/>
      <c r="N93" s="172"/>
      <c r="O93" s="172"/>
      <c r="P93" s="172"/>
      <c r="Q93" s="172"/>
      <c r="R93" s="172"/>
      <c r="S93" s="172"/>
      <c r="T93" s="172"/>
      <c r="U93" s="172"/>
      <c r="V93" s="172"/>
      <c r="W93" s="35"/>
      <c r="X93" s="35"/>
    </row>
    <row r="94" spans="1:24" ht="15" customHeight="1" x14ac:dyDescent="0.2">
      <c r="A94" s="35"/>
      <c r="B94" s="35"/>
      <c r="C94" s="35"/>
      <c r="D94" s="35"/>
      <c r="E94" s="35"/>
      <c r="F94" s="35"/>
      <c r="G94" s="35"/>
      <c r="H94" s="35"/>
      <c r="I94" s="35"/>
      <c r="J94" s="27"/>
      <c r="K94" s="236"/>
      <c r="L94" s="35"/>
      <c r="M94" s="35"/>
      <c r="N94" s="172"/>
      <c r="O94" s="172"/>
      <c r="P94" s="172"/>
      <c r="Q94" s="172"/>
      <c r="R94" s="172"/>
      <c r="S94" s="172"/>
      <c r="T94" s="172"/>
      <c r="U94" s="172"/>
      <c r="V94" s="172"/>
      <c r="W94" s="35"/>
      <c r="X94" s="35"/>
    </row>
    <row r="95" spans="1:24" ht="15" customHeight="1" x14ac:dyDescent="0.2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36"/>
      <c r="L95" s="27"/>
      <c r="M95" s="35"/>
      <c r="N95" s="172"/>
      <c r="O95" s="172"/>
      <c r="P95" s="172"/>
      <c r="Q95" s="172"/>
      <c r="R95" s="172"/>
      <c r="S95" s="172"/>
      <c r="T95" s="172"/>
      <c r="U95" s="172"/>
      <c r="V95" s="172"/>
      <c r="W95" s="27"/>
      <c r="X95" s="27"/>
    </row>
    <row r="96" spans="1:24" ht="15" customHeight="1" x14ac:dyDescent="0.2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36"/>
      <c r="L96" s="27"/>
      <c r="M96" s="35"/>
      <c r="N96" s="172"/>
      <c r="O96" s="172"/>
      <c r="P96" s="172"/>
      <c r="Q96" s="172"/>
      <c r="R96" s="172"/>
      <c r="S96" s="172"/>
      <c r="T96" s="172"/>
      <c r="U96" s="172"/>
      <c r="V96" s="172"/>
      <c r="W96" s="27"/>
      <c r="X96" s="27"/>
    </row>
    <row r="97" spans="1:24" ht="15" customHeight="1" x14ac:dyDescent="0.2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36"/>
      <c r="L97" s="27"/>
      <c r="M97" s="35"/>
      <c r="N97" s="172"/>
      <c r="O97" s="172"/>
      <c r="P97" s="172"/>
      <c r="Q97" s="172"/>
      <c r="R97" s="172"/>
      <c r="S97" s="172"/>
      <c r="T97" s="172"/>
      <c r="U97" s="172"/>
      <c r="V97" s="172"/>
      <c r="W97" s="27"/>
      <c r="X97" s="27"/>
    </row>
    <row r="98" spans="1:24" ht="15" customHeight="1" x14ac:dyDescent="0.2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36"/>
      <c r="L98" s="27"/>
      <c r="M98" s="35"/>
      <c r="N98" s="172"/>
      <c r="O98" s="172"/>
      <c r="P98" s="172"/>
      <c r="Q98" s="172"/>
      <c r="R98" s="172"/>
      <c r="S98" s="172"/>
      <c r="T98" s="172"/>
      <c r="U98" s="172"/>
      <c r="V98" s="172"/>
      <c r="W98" s="27"/>
      <c r="X98" s="27"/>
    </row>
    <row r="99" spans="1:24" ht="15" customHeight="1" x14ac:dyDescent="0.2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36"/>
      <c r="L99" s="27"/>
      <c r="M99" s="35"/>
      <c r="N99" s="172"/>
      <c r="O99" s="172"/>
      <c r="P99" s="172"/>
      <c r="Q99" s="172"/>
      <c r="R99" s="172"/>
      <c r="S99" s="172"/>
      <c r="T99" s="172"/>
      <c r="U99" s="172"/>
      <c r="V99" s="172"/>
      <c r="W99" s="27"/>
      <c r="X99" s="27"/>
    </row>
    <row r="100" spans="1:24" ht="15" customHeight="1" x14ac:dyDescent="0.2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36"/>
      <c r="L100" s="27"/>
      <c r="M100" s="35"/>
      <c r="N100" s="172"/>
      <c r="O100" s="172"/>
      <c r="P100" s="172"/>
      <c r="Q100" s="172"/>
      <c r="R100" s="172"/>
      <c r="S100" s="172"/>
      <c r="T100" s="172"/>
      <c r="U100" s="172"/>
      <c r="V100" s="172"/>
      <c r="W100" s="27"/>
      <c r="X100" s="27"/>
    </row>
    <row r="101" spans="1:24" ht="15" customHeight="1" x14ac:dyDescent="0.2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36"/>
      <c r="L101" s="27"/>
      <c r="M101" s="35"/>
      <c r="N101" s="172"/>
      <c r="O101" s="172"/>
      <c r="P101" s="172"/>
      <c r="Q101" s="172"/>
      <c r="R101" s="172"/>
      <c r="S101" s="172"/>
      <c r="T101" s="172"/>
      <c r="U101" s="172"/>
      <c r="V101" s="172"/>
      <c r="W101" s="27"/>
      <c r="X101" s="27"/>
    </row>
    <row r="102" spans="1:24" ht="15" customHeight="1" x14ac:dyDescent="0.2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36"/>
      <c r="L102" s="27"/>
      <c r="M102" s="35"/>
      <c r="N102" s="172"/>
      <c r="O102" s="172"/>
      <c r="P102" s="172"/>
      <c r="Q102" s="172"/>
      <c r="R102" s="172"/>
      <c r="S102" s="172"/>
      <c r="T102" s="172"/>
      <c r="U102" s="172"/>
      <c r="V102" s="172"/>
      <c r="W102" s="27"/>
      <c r="X102" s="27"/>
    </row>
    <row r="103" spans="1:24" ht="15" customHeight="1" x14ac:dyDescent="0.2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36"/>
      <c r="L103" s="27"/>
      <c r="M103" s="35"/>
      <c r="N103" s="172"/>
      <c r="O103" s="172"/>
      <c r="P103" s="172"/>
      <c r="Q103" s="172"/>
      <c r="R103" s="172"/>
      <c r="S103" s="172"/>
      <c r="T103" s="172"/>
      <c r="U103" s="172"/>
      <c r="V103" s="172"/>
      <c r="W103" s="27"/>
      <c r="X103" s="27"/>
    </row>
    <row r="104" spans="1:24" ht="15" customHeight="1" x14ac:dyDescent="0.2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36"/>
      <c r="L104" s="27"/>
      <c r="M104" s="35"/>
      <c r="N104" s="172"/>
      <c r="O104" s="172"/>
      <c r="P104" s="172"/>
      <c r="Q104" s="172"/>
      <c r="R104" s="172"/>
      <c r="S104" s="172"/>
      <c r="T104" s="172"/>
      <c r="U104" s="172"/>
      <c r="V104" s="172"/>
      <c r="W104" s="27"/>
      <c r="X104" s="27"/>
    </row>
    <row r="105" spans="1:24" ht="15" customHeight="1" x14ac:dyDescent="0.2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36"/>
      <c r="L105" s="27"/>
      <c r="M105" s="35"/>
      <c r="N105" s="172"/>
      <c r="O105" s="172"/>
      <c r="P105" s="172"/>
      <c r="Q105" s="172"/>
      <c r="R105" s="172"/>
      <c r="S105" s="172"/>
      <c r="T105" s="172"/>
      <c r="U105" s="172"/>
      <c r="V105" s="172"/>
      <c r="W105" s="27"/>
      <c r="X105" s="27"/>
    </row>
    <row r="106" spans="1:24" ht="15" customHeight="1" x14ac:dyDescent="0.2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36"/>
      <c r="L106" s="27"/>
      <c r="M106" s="35"/>
      <c r="N106" s="172"/>
      <c r="O106" s="172"/>
      <c r="P106" s="172"/>
      <c r="Q106" s="172"/>
      <c r="R106" s="172"/>
      <c r="S106" s="172"/>
      <c r="T106" s="172"/>
      <c r="U106" s="172"/>
      <c r="V106" s="172"/>
      <c r="W106" s="27"/>
      <c r="X106" s="27"/>
    </row>
    <row r="107" spans="1:24" ht="15" customHeight="1" x14ac:dyDescent="0.2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36"/>
      <c r="L107" s="27"/>
      <c r="M107" s="35"/>
      <c r="N107" s="172"/>
      <c r="O107" s="172"/>
      <c r="P107" s="172"/>
      <c r="Q107" s="172"/>
      <c r="R107" s="172"/>
      <c r="S107" s="172"/>
      <c r="T107" s="172"/>
      <c r="U107" s="172"/>
      <c r="V107" s="172"/>
      <c r="W107" s="27"/>
      <c r="X107" s="27"/>
    </row>
    <row r="108" spans="1:24" ht="15" customHeight="1" x14ac:dyDescent="0.2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36"/>
      <c r="L108" s="27"/>
      <c r="M108" s="35"/>
      <c r="N108" s="172"/>
      <c r="O108" s="172"/>
      <c r="P108" s="172"/>
      <c r="Q108" s="172"/>
      <c r="R108" s="172"/>
      <c r="S108" s="172"/>
      <c r="T108" s="172"/>
      <c r="U108" s="172"/>
      <c r="V108" s="172"/>
      <c r="W108" s="27"/>
      <c r="X108" s="27"/>
    </row>
    <row r="109" spans="1:24" ht="15" customHeight="1" x14ac:dyDescent="0.2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36"/>
      <c r="L109" s="27"/>
      <c r="M109" s="35"/>
      <c r="N109" s="172"/>
      <c r="O109" s="172"/>
      <c r="P109" s="172"/>
      <c r="Q109" s="172"/>
      <c r="R109" s="172"/>
      <c r="S109" s="172"/>
      <c r="T109" s="172"/>
      <c r="U109" s="172"/>
      <c r="V109" s="172"/>
      <c r="W109" s="27"/>
      <c r="X109" s="27"/>
    </row>
    <row r="110" spans="1:24" ht="15" customHeight="1" x14ac:dyDescent="0.2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36"/>
      <c r="L110" s="27"/>
      <c r="M110" s="35"/>
      <c r="N110" s="172"/>
      <c r="O110" s="172"/>
      <c r="P110" s="172"/>
      <c r="Q110" s="172"/>
      <c r="R110" s="172"/>
      <c r="S110" s="172"/>
      <c r="T110" s="172"/>
      <c r="U110" s="172"/>
      <c r="V110" s="172"/>
      <c r="W110" s="27"/>
      <c r="X110" s="27"/>
    </row>
    <row r="111" spans="1:24" ht="15" customHeight="1" x14ac:dyDescent="0.2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36"/>
      <c r="L111" s="27"/>
      <c r="M111" s="35"/>
      <c r="N111" s="172"/>
      <c r="O111" s="172"/>
      <c r="P111" s="172"/>
      <c r="Q111" s="172"/>
      <c r="R111" s="172"/>
      <c r="S111" s="172"/>
      <c r="T111" s="172"/>
      <c r="U111" s="172"/>
      <c r="V111" s="172"/>
      <c r="W111" s="27"/>
      <c r="X111" s="27"/>
    </row>
    <row r="112" spans="1:24" ht="15" customHeight="1" x14ac:dyDescent="0.2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36"/>
      <c r="L112" s="27"/>
      <c r="M112" s="35"/>
      <c r="N112" s="172"/>
      <c r="O112" s="172"/>
      <c r="P112" s="172"/>
      <c r="Q112" s="172"/>
      <c r="R112" s="172"/>
      <c r="S112" s="172"/>
      <c r="T112" s="172"/>
      <c r="U112" s="172"/>
      <c r="V112" s="172"/>
      <c r="W112" s="27"/>
      <c r="X112" s="27"/>
    </row>
    <row r="113" spans="1:24" ht="15" customHeight="1" x14ac:dyDescent="0.2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36"/>
      <c r="L113" s="27"/>
      <c r="M113" s="35"/>
      <c r="N113" s="172"/>
      <c r="O113" s="172"/>
      <c r="P113" s="172"/>
      <c r="Q113" s="172"/>
      <c r="R113" s="172"/>
      <c r="S113" s="172"/>
      <c r="T113" s="172"/>
      <c r="U113" s="172"/>
      <c r="V113" s="172"/>
      <c r="W113" s="27"/>
      <c r="X113" s="27"/>
    </row>
    <row r="114" spans="1:24" ht="15" customHeight="1" x14ac:dyDescent="0.2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36"/>
      <c r="L114" s="27"/>
      <c r="M114" s="35"/>
      <c r="N114" s="172"/>
      <c r="O114" s="172"/>
      <c r="P114" s="172"/>
      <c r="Q114" s="172"/>
      <c r="R114" s="172"/>
      <c r="S114" s="172"/>
      <c r="T114" s="172"/>
      <c r="U114" s="172"/>
      <c r="V114" s="172"/>
      <c r="W114" s="27"/>
      <c r="X114" s="27"/>
    </row>
    <row r="115" spans="1:24" ht="15" customHeight="1" x14ac:dyDescent="0.2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36"/>
      <c r="L115" s="27"/>
      <c r="M115" s="35"/>
      <c r="N115" s="172"/>
      <c r="O115" s="172"/>
      <c r="P115" s="172"/>
      <c r="Q115" s="172"/>
      <c r="R115" s="172"/>
      <c r="S115" s="172"/>
      <c r="T115" s="172"/>
      <c r="U115" s="172"/>
      <c r="V115" s="172"/>
      <c r="W115" s="27"/>
      <c r="X115" s="27"/>
    </row>
    <row r="116" spans="1:24" ht="15" customHeight="1" x14ac:dyDescent="0.2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36"/>
      <c r="L116" s="27"/>
      <c r="M116" s="35"/>
      <c r="N116" s="172"/>
      <c r="O116" s="172"/>
      <c r="P116" s="172"/>
      <c r="Q116" s="172"/>
      <c r="R116" s="172"/>
      <c r="S116" s="172"/>
      <c r="T116" s="172"/>
      <c r="U116" s="172"/>
      <c r="V116" s="172"/>
      <c r="W116" s="27"/>
      <c r="X116" s="27"/>
    </row>
    <row r="117" spans="1:24" ht="15" customHeight="1" x14ac:dyDescent="0.2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36"/>
      <c r="L117" s="27"/>
      <c r="M117" s="35"/>
      <c r="N117" s="172"/>
      <c r="O117" s="172"/>
      <c r="P117" s="172"/>
      <c r="Q117" s="172"/>
      <c r="R117" s="172"/>
      <c r="S117" s="172"/>
      <c r="T117" s="172"/>
      <c r="U117" s="172"/>
      <c r="V117" s="172"/>
      <c r="W117" s="27"/>
      <c r="X117" s="27"/>
    </row>
    <row r="118" spans="1:24" ht="15" customHeight="1" x14ac:dyDescent="0.2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36"/>
      <c r="L118" s="27"/>
      <c r="M118" s="35"/>
      <c r="N118" s="172"/>
      <c r="O118" s="172"/>
      <c r="P118" s="172"/>
      <c r="Q118" s="172"/>
      <c r="R118" s="172"/>
      <c r="S118" s="172"/>
      <c r="T118" s="172"/>
      <c r="U118" s="172"/>
      <c r="V118" s="172"/>
      <c r="W118" s="27"/>
      <c r="X118" s="27"/>
    </row>
    <row r="119" spans="1:24" ht="12.75" customHeight="1" x14ac:dyDescent="0.2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36"/>
      <c r="L119" s="27"/>
      <c r="M119" s="35"/>
      <c r="N119" s="172"/>
      <c r="O119" s="172"/>
      <c r="P119" s="172"/>
      <c r="Q119" s="172"/>
      <c r="R119" s="172"/>
      <c r="S119" s="172"/>
      <c r="T119" s="172"/>
      <c r="U119" s="172"/>
      <c r="V119" s="172"/>
      <c r="W119" s="27"/>
      <c r="X119" s="27"/>
    </row>
    <row r="120" spans="1:24" ht="12.75" customHeight="1" x14ac:dyDescent="0.2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36"/>
      <c r="L120" s="27"/>
      <c r="M120" s="35"/>
      <c r="N120" s="172"/>
      <c r="O120" s="172"/>
      <c r="P120" s="172"/>
      <c r="Q120" s="172"/>
      <c r="R120" s="172"/>
      <c r="S120" s="172"/>
      <c r="T120" s="172"/>
      <c r="U120" s="172"/>
      <c r="V120" s="172"/>
      <c r="W120" s="27"/>
      <c r="X120" s="27"/>
    </row>
    <row r="121" spans="1:24" ht="12.75" customHeight="1" x14ac:dyDescent="0.2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36"/>
      <c r="L121" s="27"/>
      <c r="M121" s="35"/>
      <c r="N121" s="172"/>
      <c r="O121" s="172"/>
      <c r="P121" s="172"/>
      <c r="Q121" s="172"/>
      <c r="R121" s="172"/>
      <c r="S121" s="172"/>
      <c r="T121" s="172"/>
      <c r="U121" s="172"/>
      <c r="V121" s="172"/>
      <c r="W121" s="27"/>
      <c r="X121" s="27"/>
    </row>
    <row r="122" spans="1:24" ht="12.75" customHeight="1" x14ac:dyDescent="0.2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36"/>
      <c r="L122" s="27"/>
      <c r="M122" s="35"/>
      <c r="N122" s="172"/>
      <c r="O122" s="172"/>
      <c r="P122" s="172"/>
      <c r="Q122" s="172"/>
      <c r="R122" s="172"/>
      <c r="S122" s="172"/>
      <c r="T122" s="172"/>
      <c r="U122" s="172"/>
      <c r="V122" s="172"/>
      <c r="W122" s="27"/>
      <c r="X122" s="27"/>
    </row>
    <row r="123" spans="1:24" ht="12.75" customHeight="1" x14ac:dyDescent="0.2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36"/>
      <c r="L123" s="27"/>
      <c r="M123" s="35"/>
      <c r="N123" s="172"/>
      <c r="O123" s="172"/>
      <c r="P123" s="172"/>
      <c r="Q123" s="172"/>
      <c r="R123" s="172"/>
      <c r="S123" s="172"/>
      <c r="T123" s="172"/>
      <c r="U123" s="172"/>
      <c r="V123" s="172"/>
      <c r="W123" s="27"/>
      <c r="X123" s="27"/>
    </row>
    <row r="124" spans="1:24" ht="12.75" customHeight="1" x14ac:dyDescent="0.2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36"/>
      <c r="L124" s="27"/>
      <c r="M124" s="35"/>
      <c r="N124" s="172"/>
      <c r="O124" s="172"/>
      <c r="P124" s="172"/>
      <c r="Q124" s="172"/>
      <c r="R124" s="172"/>
      <c r="S124" s="172"/>
      <c r="T124" s="172"/>
      <c r="U124" s="172"/>
      <c r="V124" s="172"/>
      <c r="W124" s="27"/>
      <c r="X124" s="27"/>
    </row>
    <row r="125" spans="1:24" ht="12.75" customHeight="1" x14ac:dyDescent="0.2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36"/>
      <c r="L125" s="27"/>
      <c r="M125" s="35"/>
      <c r="N125" s="172"/>
      <c r="O125" s="172"/>
      <c r="P125" s="172"/>
      <c r="Q125" s="172"/>
      <c r="R125" s="172"/>
      <c r="S125" s="172"/>
      <c r="T125" s="172"/>
      <c r="U125" s="172"/>
      <c r="V125" s="172"/>
      <c r="W125" s="27"/>
      <c r="X125" s="27"/>
    </row>
    <row r="126" spans="1:24" ht="12.75" customHeight="1" x14ac:dyDescent="0.2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36"/>
      <c r="L126" s="27"/>
      <c r="M126" s="35"/>
      <c r="N126" s="172"/>
      <c r="O126" s="172"/>
      <c r="P126" s="172"/>
      <c r="Q126" s="172"/>
      <c r="R126" s="172"/>
      <c r="S126" s="172"/>
      <c r="T126" s="172"/>
      <c r="U126" s="172"/>
      <c r="V126" s="172"/>
      <c r="W126" s="27"/>
      <c r="X126" s="27"/>
    </row>
    <row r="127" spans="1:24" ht="12.75" customHeight="1" x14ac:dyDescent="0.2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36"/>
      <c r="L127" s="27"/>
      <c r="M127" s="35"/>
      <c r="N127" s="172"/>
      <c r="O127" s="172"/>
      <c r="P127" s="172"/>
      <c r="Q127" s="172"/>
      <c r="R127" s="172"/>
      <c r="S127" s="172"/>
      <c r="T127" s="172"/>
      <c r="U127" s="172"/>
      <c r="V127" s="172"/>
      <c r="W127" s="27"/>
      <c r="X127" s="27"/>
    </row>
    <row r="128" spans="1:24" ht="12.75" customHeight="1" x14ac:dyDescent="0.2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36"/>
      <c r="L128" s="27"/>
      <c r="M128" s="35"/>
      <c r="N128" s="172"/>
      <c r="O128" s="172"/>
      <c r="P128" s="172"/>
      <c r="Q128" s="172"/>
      <c r="R128" s="172"/>
      <c r="S128" s="172"/>
      <c r="T128" s="172"/>
      <c r="U128" s="172"/>
      <c r="V128" s="172"/>
      <c r="W128" s="27"/>
      <c r="X128" s="27"/>
    </row>
    <row r="129" spans="1:24" ht="12.75" customHeight="1" x14ac:dyDescent="0.2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36"/>
      <c r="L129" s="27"/>
      <c r="M129" s="35"/>
      <c r="N129" s="172"/>
      <c r="O129" s="172"/>
      <c r="P129" s="172"/>
      <c r="Q129" s="172"/>
      <c r="R129" s="172"/>
      <c r="S129" s="172"/>
      <c r="T129" s="172"/>
      <c r="U129" s="172"/>
      <c r="V129" s="172"/>
      <c r="W129" s="27"/>
      <c r="X129" s="27"/>
    </row>
    <row r="130" spans="1:24" ht="12.75" customHeight="1" x14ac:dyDescent="0.2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36"/>
      <c r="L130" s="27"/>
      <c r="M130" s="35"/>
      <c r="N130" s="172"/>
      <c r="O130" s="172"/>
      <c r="P130" s="172"/>
      <c r="Q130" s="172"/>
      <c r="R130" s="172"/>
      <c r="S130" s="172"/>
      <c r="T130" s="172"/>
      <c r="U130" s="172"/>
      <c r="V130" s="172"/>
      <c r="W130" s="27"/>
      <c r="X130" s="27"/>
    </row>
    <row r="131" spans="1:24" ht="12.75" customHeight="1" x14ac:dyDescent="0.2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36"/>
      <c r="L131" s="27"/>
      <c r="M131" s="35"/>
      <c r="N131" s="172"/>
      <c r="O131" s="172"/>
      <c r="P131" s="172"/>
      <c r="Q131" s="172"/>
      <c r="R131" s="172"/>
      <c r="S131" s="172"/>
      <c r="T131" s="172"/>
      <c r="U131" s="172"/>
      <c r="V131" s="172"/>
      <c r="W131" s="27"/>
      <c r="X131" s="27"/>
    </row>
    <row r="132" spans="1:24" ht="12.75" customHeight="1" x14ac:dyDescent="0.2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36"/>
      <c r="L132" s="27"/>
      <c r="M132" s="35"/>
      <c r="N132" s="172"/>
      <c r="O132" s="172"/>
      <c r="P132" s="172"/>
      <c r="Q132" s="172"/>
      <c r="R132" s="172"/>
      <c r="S132" s="172"/>
      <c r="T132" s="172"/>
      <c r="U132" s="172"/>
      <c r="V132" s="172"/>
      <c r="W132" s="27"/>
      <c r="X132" s="27"/>
    </row>
    <row r="133" spans="1:24" ht="12.75" customHeight="1" x14ac:dyDescent="0.2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36"/>
      <c r="L133" s="27"/>
      <c r="M133" s="35"/>
      <c r="N133" s="172"/>
      <c r="O133" s="172"/>
      <c r="P133" s="172"/>
      <c r="Q133" s="172"/>
      <c r="R133" s="172"/>
      <c r="S133" s="172"/>
      <c r="T133" s="172"/>
      <c r="U133" s="172"/>
      <c r="V133" s="172"/>
      <c r="W133" s="27"/>
      <c r="X133" s="27"/>
    </row>
    <row r="134" spans="1:24" ht="12.75" customHeight="1" x14ac:dyDescent="0.2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36"/>
      <c r="L134" s="27"/>
      <c r="M134" s="35"/>
      <c r="N134" s="172"/>
      <c r="O134" s="172"/>
      <c r="P134" s="172"/>
      <c r="Q134" s="172"/>
      <c r="R134" s="172"/>
      <c r="S134" s="172"/>
      <c r="T134" s="172"/>
      <c r="U134" s="172"/>
      <c r="V134" s="172"/>
      <c r="W134" s="27"/>
      <c r="X134" s="27"/>
    </row>
    <row r="135" spans="1:24" ht="12.75" customHeight="1" x14ac:dyDescent="0.2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36"/>
      <c r="L135" s="27"/>
      <c r="M135" s="35"/>
      <c r="N135" s="172"/>
      <c r="O135" s="172"/>
      <c r="P135" s="172"/>
      <c r="Q135" s="172"/>
      <c r="R135" s="172"/>
      <c r="S135" s="172"/>
      <c r="T135" s="172"/>
      <c r="U135" s="172"/>
      <c r="V135" s="172"/>
      <c r="W135" s="27"/>
      <c r="X135" s="27"/>
    </row>
    <row r="136" spans="1:24" ht="12.75" customHeight="1" x14ac:dyDescent="0.2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36"/>
      <c r="L136" s="27"/>
      <c r="M136" s="35"/>
      <c r="N136" s="172"/>
      <c r="O136" s="172"/>
      <c r="P136" s="172"/>
      <c r="Q136" s="172"/>
      <c r="R136" s="172"/>
      <c r="S136" s="172"/>
      <c r="T136" s="172"/>
      <c r="U136" s="172"/>
      <c r="V136" s="172"/>
      <c r="W136" s="27"/>
      <c r="X136" s="27"/>
    </row>
    <row r="137" spans="1:24" ht="12.75" customHeight="1" x14ac:dyDescent="0.2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36"/>
      <c r="L137" s="27"/>
      <c r="M137" s="35"/>
      <c r="N137" s="172"/>
      <c r="O137" s="172"/>
      <c r="P137" s="172"/>
      <c r="Q137" s="172"/>
      <c r="R137" s="172"/>
      <c r="S137" s="172"/>
      <c r="T137" s="172"/>
      <c r="U137" s="172"/>
      <c r="V137" s="172"/>
      <c r="W137" s="27"/>
      <c r="X137" s="27"/>
    </row>
    <row r="138" spans="1:24" ht="12.75" customHeight="1" x14ac:dyDescent="0.2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36"/>
      <c r="L138" s="27"/>
      <c r="M138" s="35"/>
      <c r="N138" s="172"/>
      <c r="O138" s="172"/>
      <c r="P138" s="172"/>
      <c r="Q138" s="172"/>
      <c r="R138" s="172"/>
      <c r="S138" s="172"/>
      <c r="T138" s="172"/>
      <c r="U138" s="172"/>
      <c r="V138" s="172"/>
      <c r="W138" s="27"/>
      <c r="X138" s="27"/>
    </row>
    <row r="139" spans="1:24" ht="12.75" customHeight="1" x14ac:dyDescent="0.2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36"/>
      <c r="L139" s="27"/>
      <c r="M139" s="35"/>
      <c r="N139" s="172"/>
      <c r="O139" s="172"/>
      <c r="P139" s="172"/>
      <c r="Q139" s="172"/>
      <c r="R139" s="172"/>
      <c r="S139" s="172"/>
      <c r="T139" s="172"/>
      <c r="U139" s="172"/>
      <c r="V139" s="172"/>
      <c r="W139" s="27"/>
      <c r="X139" s="27"/>
    </row>
    <row r="140" spans="1:24" ht="12.75" customHeight="1" x14ac:dyDescent="0.2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36"/>
      <c r="L140" s="27"/>
      <c r="M140" s="35"/>
      <c r="N140" s="172"/>
      <c r="O140" s="172"/>
      <c r="P140" s="172"/>
      <c r="Q140" s="172"/>
      <c r="R140" s="172"/>
      <c r="S140" s="172"/>
      <c r="T140" s="172"/>
      <c r="U140" s="172"/>
      <c r="V140" s="172"/>
      <c r="W140" s="27"/>
      <c r="X140" s="27"/>
    </row>
    <row r="141" spans="1:24" ht="12.75" customHeight="1" x14ac:dyDescent="0.2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36"/>
      <c r="L141" s="27"/>
      <c r="M141" s="35"/>
      <c r="N141" s="172"/>
      <c r="O141" s="172"/>
      <c r="P141" s="172"/>
      <c r="Q141" s="172"/>
      <c r="R141" s="172"/>
      <c r="S141" s="172"/>
      <c r="T141" s="172"/>
      <c r="U141" s="172"/>
      <c r="V141" s="172"/>
      <c r="W141" s="27"/>
      <c r="X141" s="27"/>
    </row>
    <row r="142" spans="1:24" ht="12.75" customHeight="1" x14ac:dyDescent="0.2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36"/>
      <c r="L142" s="27"/>
      <c r="M142" s="35"/>
      <c r="N142" s="172"/>
      <c r="O142" s="172"/>
      <c r="P142" s="172"/>
      <c r="Q142" s="172"/>
      <c r="R142" s="172"/>
      <c r="S142" s="172"/>
      <c r="T142" s="172"/>
      <c r="U142" s="172"/>
      <c r="V142" s="172"/>
      <c r="W142" s="27"/>
      <c r="X142" s="27"/>
    </row>
    <row r="143" spans="1:24" ht="12.75" customHeight="1" x14ac:dyDescent="0.2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36"/>
      <c r="L143" s="27"/>
      <c r="M143" s="35"/>
      <c r="N143" s="172"/>
      <c r="O143" s="172"/>
      <c r="P143" s="172"/>
      <c r="Q143" s="172"/>
      <c r="R143" s="172"/>
      <c r="S143" s="172"/>
      <c r="T143" s="172"/>
      <c r="U143" s="172"/>
      <c r="V143" s="172"/>
      <c r="W143" s="27"/>
      <c r="X143" s="27"/>
    </row>
    <row r="144" spans="1:24" ht="12.75" customHeight="1" x14ac:dyDescent="0.2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36"/>
      <c r="L144" s="27"/>
      <c r="M144" s="35"/>
      <c r="N144" s="172"/>
      <c r="O144" s="172"/>
      <c r="P144" s="172"/>
      <c r="Q144" s="172"/>
      <c r="R144" s="172"/>
      <c r="S144" s="172"/>
      <c r="T144" s="172"/>
      <c r="U144" s="172"/>
      <c r="V144" s="172"/>
      <c r="W144" s="27"/>
      <c r="X144" s="27"/>
    </row>
    <row r="145" spans="1:24" ht="12.75" customHeight="1" x14ac:dyDescent="0.2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36"/>
      <c r="L145" s="27"/>
      <c r="M145" s="35"/>
      <c r="N145" s="172"/>
      <c r="O145" s="172"/>
      <c r="P145" s="172"/>
      <c r="Q145" s="172"/>
      <c r="R145" s="172"/>
      <c r="S145" s="172"/>
      <c r="T145" s="172"/>
      <c r="U145" s="172"/>
      <c r="V145" s="172"/>
      <c r="W145" s="27"/>
      <c r="X145" s="27"/>
    </row>
    <row r="146" spans="1:24" ht="12.75" customHeight="1" x14ac:dyDescent="0.2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36"/>
      <c r="L146" s="27"/>
      <c r="M146" s="35"/>
      <c r="N146" s="172"/>
      <c r="O146" s="172"/>
      <c r="P146" s="172"/>
      <c r="Q146" s="172"/>
      <c r="R146" s="172"/>
      <c r="S146" s="172"/>
      <c r="T146" s="172"/>
      <c r="U146" s="172"/>
      <c r="V146" s="172"/>
      <c r="W146" s="27"/>
      <c r="X146" s="27"/>
    </row>
    <row r="147" spans="1:24" ht="12.75" customHeight="1" x14ac:dyDescent="0.2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36"/>
      <c r="L147" s="27"/>
      <c r="M147" s="35"/>
      <c r="N147" s="172"/>
      <c r="O147" s="172"/>
      <c r="P147" s="172"/>
      <c r="Q147" s="172"/>
      <c r="R147" s="172"/>
      <c r="S147" s="172"/>
      <c r="T147" s="172"/>
      <c r="U147" s="172"/>
      <c r="V147" s="172"/>
      <c r="W147" s="27"/>
      <c r="X147" s="27"/>
    </row>
    <row r="148" spans="1:24" ht="12.75" customHeight="1" x14ac:dyDescent="0.2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36"/>
      <c r="L148" s="27"/>
      <c r="M148" s="35"/>
      <c r="N148" s="172"/>
      <c r="O148" s="172"/>
      <c r="P148" s="172"/>
      <c r="Q148" s="172"/>
      <c r="R148" s="172"/>
      <c r="S148" s="172"/>
      <c r="T148" s="172"/>
      <c r="U148" s="172"/>
      <c r="V148" s="172"/>
      <c r="W148" s="27"/>
      <c r="X148" s="27"/>
    </row>
    <row r="149" spans="1:24" ht="12.75" customHeight="1" x14ac:dyDescent="0.2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36"/>
      <c r="L149" s="27"/>
      <c r="M149" s="35"/>
      <c r="N149" s="172"/>
      <c r="O149" s="172"/>
      <c r="P149" s="172"/>
      <c r="Q149" s="172"/>
      <c r="R149" s="172"/>
      <c r="S149" s="172"/>
      <c r="T149" s="172"/>
      <c r="U149" s="172"/>
      <c r="V149" s="172"/>
      <c r="W149" s="27"/>
      <c r="X149" s="27"/>
    </row>
    <row r="150" spans="1:24" ht="12.75" customHeight="1" x14ac:dyDescent="0.2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36"/>
      <c r="L150" s="27"/>
      <c r="M150" s="35"/>
      <c r="N150" s="172"/>
      <c r="O150" s="172"/>
      <c r="P150" s="172"/>
      <c r="Q150" s="172"/>
      <c r="R150" s="172"/>
      <c r="S150" s="172"/>
      <c r="T150" s="172"/>
      <c r="U150" s="172"/>
      <c r="V150" s="172"/>
      <c r="W150" s="27"/>
      <c r="X150" s="27"/>
    </row>
    <row r="151" spans="1:24" ht="12.75" customHeight="1" x14ac:dyDescent="0.2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36"/>
      <c r="L151" s="27"/>
      <c r="M151" s="35"/>
      <c r="N151" s="172"/>
      <c r="O151" s="172"/>
      <c r="P151" s="172"/>
      <c r="Q151" s="172"/>
      <c r="R151" s="172"/>
      <c r="S151" s="172"/>
      <c r="T151" s="172"/>
      <c r="U151" s="172"/>
      <c r="V151" s="172"/>
      <c r="W151" s="27"/>
      <c r="X151" s="27"/>
    </row>
    <row r="152" spans="1:24" ht="12.75" customHeight="1" x14ac:dyDescent="0.2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36"/>
      <c r="L152" s="27"/>
      <c r="M152" s="35"/>
      <c r="N152" s="172"/>
      <c r="O152" s="172"/>
      <c r="P152" s="172"/>
      <c r="Q152" s="172"/>
      <c r="R152" s="172"/>
      <c r="S152" s="172"/>
      <c r="T152" s="172"/>
      <c r="U152" s="172"/>
      <c r="V152" s="172"/>
      <c r="W152" s="27"/>
      <c r="X152" s="27"/>
    </row>
    <row r="153" spans="1:24" ht="12.75" customHeight="1" x14ac:dyDescent="0.2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36"/>
      <c r="L153" s="27"/>
      <c r="M153" s="35"/>
      <c r="N153" s="172"/>
      <c r="O153" s="172"/>
      <c r="P153" s="172"/>
      <c r="Q153" s="172"/>
      <c r="R153" s="172"/>
      <c r="S153" s="172"/>
      <c r="T153" s="172"/>
      <c r="U153" s="172"/>
      <c r="V153" s="172"/>
      <c r="W153" s="27"/>
      <c r="X153" s="27"/>
    </row>
    <row r="154" spans="1:24" ht="12.75" customHeight="1" x14ac:dyDescent="0.2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36"/>
      <c r="L154" s="27"/>
      <c r="M154" s="35"/>
      <c r="N154" s="172"/>
      <c r="O154" s="172"/>
      <c r="P154" s="172"/>
      <c r="Q154" s="172"/>
      <c r="R154" s="172"/>
      <c r="S154" s="172"/>
      <c r="T154" s="172"/>
      <c r="U154" s="172"/>
      <c r="V154" s="172"/>
      <c r="W154" s="27"/>
      <c r="X154" s="27"/>
    </row>
    <row r="155" spans="1:24" ht="12.75" customHeight="1" x14ac:dyDescent="0.2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36"/>
      <c r="L155" s="27"/>
      <c r="M155" s="35"/>
      <c r="N155" s="172"/>
      <c r="O155" s="172"/>
      <c r="P155" s="172"/>
      <c r="Q155" s="172"/>
      <c r="R155" s="172"/>
      <c r="S155" s="172"/>
      <c r="T155" s="172"/>
      <c r="U155" s="172"/>
      <c r="V155" s="172"/>
      <c r="W155" s="27"/>
      <c r="X155" s="27"/>
    </row>
    <row r="156" spans="1:24" ht="12.75" customHeight="1" x14ac:dyDescent="0.2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36"/>
      <c r="L156" s="27"/>
      <c r="M156" s="35"/>
      <c r="N156" s="172"/>
      <c r="O156" s="172"/>
      <c r="P156" s="172"/>
      <c r="Q156" s="172"/>
      <c r="R156" s="172"/>
      <c r="S156" s="172"/>
      <c r="T156" s="172"/>
      <c r="U156" s="172"/>
      <c r="V156" s="172"/>
      <c r="W156" s="27"/>
      <c r="X156" s="27"/>
    </row>
    <row r="157" spans="1:24" ht="12.75" customHeight="1" x14ac:dyDescent="0.2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36"/>
      <c r="L157" s="27"/>
      <c r="M157" s="35"/>
      <c r="N157" s="172"/>
      <c r="O157" s="172"/>
      <c r="P157" s="172"/>
      <c r="Q157" s="172"/>
      <c r="R157" s="172"/>
      <c r="S157" s="172"/>
      <c r="T157" s="172"/>
      <c r="U157" s="172"/>
      <c r="V157" s="172"/>
      <c r="W157" s="27"/>
      <c r="X157" s="27"/>
    </row>
    <row r="158" spans="1:24" ht="12.75" customHeight="1" x14ac:dyDescent="0.2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36"/>
      <c r="L158" s="27"/>
      <c r="M158" s="35"/>
      <c r="N158" s="172"/>
      <c r="O158" s="172"/>
      <c r="P158" s="172"/>
      <c r="Q158" s="172"/>
      <c r="R158" s="172"/>
      <c r="S158" s="172"/>
      <c r="T158" s="172"/>
      <c r="U158" s="172"/>
      <c r="V158" s="172"/>
      <c r="W158" s="27"/>
      <c r="X158" s="27"/>
    </row>
    <row r="159" spans="1:24" ht="12.75" customHeight="1" x14ac:dyDescent="0.2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36"/>
      <c r="L159" s="27"/>
      <c r="M159" s="35"/>
      <c r="N159" s="172"/>
      <c r="O159" s="172"/>
      <c r="P159" s="172"/>
      <c r="Q159" s="172"/>
      <c r="R159" s="172"/>
      <c r="S159" s="172"/>
      <c r="T159" s="172"/>
      <c r="U159" s="172"/>
      <c r="V159" s="172"/>
      <c r="W159" s="27"/>
      <c r="X159" s="27"/>
    </row>
    <row r="160" spans="1:24" ht="12.75" customHeight="1" x14ac:dyDescent="0.2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36"/>
      <c r="L160" s="27"/>
      <c r="M160" s="35"/>
      <c r="N160" s="172"/>
      <c r="O160" s="172"/>
      <c r="P160" s="172"/>
      <c r="Q160" s="172"/>
      <c r="R160" s="172"/>
      <c r="S160" s="172"/>
      <c r="T160" s="172"/>
      <c r="U160" s="172"/>
      <c r="V160" s="172"/>
      <c r="W160" s="27"/>
      <c r="X160" s="27"/>
    </row>
    <row r="161" spans="1:24" ht="12.75" customHeight="1" x14ac:dyDescent="0.2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36"/>
      <c r="L161" s="27"/>
      <c r="M161" s="35"/>
      <c r="N161" s="172"/>
      <c r="O161" s="172"/>
      <c r="P161" s="172"/>
      <c r="Q161" s="172"/>
      <c r="R161" s="172"/>
      <c r="S161" s="172"/>
      <c r="T161" s="172"/>
      <c r="U161" s="172"/>
      <c r="V161" s="172"/>
      <c r="W161" s="27"/>
      <c r="X161" s="27"/>
    </row>
    <row r="162" spans="1:24" ht="12.75" customHeight="1" x14ac:dyDescent="0.2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36"/>
      <c r="L162" s="27"/>
      <c r="M162" s="35"/>
      <c r="N162" s="172"/>
      <c r="O162" s="172"/>
      <c r="P162" s="172"/>
      <c r="Q162" s="172"/>
      <c r="R162" s="172"/>
      <c r="S162" s="172"/>
      <c r="T162" s="172"/>
      <c r="U162" s="172"/>
      <c r="V162" s="172"/>
      <c r="W162" s="27"/>
      <c r="X162" s="27"/>
    </row>
    <row r="163" spans="1:24" ht="12.75" customHeight="1" x14ac:dyDescent="0.2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36"/>
      <c r="L163" s="27"/>
      <c r="M163" s="35"/>
      <c r="N163" s="172"/>
      <c r="O163" s="172"/>
      <c r="P163" s="172"/>
      <c r="Q163" s="172"/>
      <c r="R163" s="172"/>
      <c r="S163" s="172"/>
      <c r="T163" s="172"/>
      <c r="U163" s="172"/>
      <c r="V163" s="172"/>
      <c r="W163" s="27"/>
      <c r="X163" s="27"/>
    </row>
    <row r="164" spans="1:24" ht="12.75" customHeight="1" x14ac:dyDescent="0.2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36"/>
      <c r="L164" s="27"/>
      <c r="M164" s="35"/>
      <c r="N164" s="172"/>
      <c r="O164" s="172"/>
      <c r="P164" s="172"/>
      <c r="Q164" s="172"/>
      <c r="R164" s="172"/>
      <c r="S164" s="172"/>
      <c r="T164" s="172"/>
      <c r="U164" s="172"/>
      <c r="V164" s="172"/>
      <c r="W164" s="27"/>
      <c r="X164" s="27"/>
    </row>
    <row r="165" spans="1:24" ht="12.75" customHeight="1" x14ac:dyDescent="0.2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36"/>
      <c r="L165" s="27"/>
      <c r="M165" s="35"/>
      <c r="N165" s="172"/>
      <c r="O165" s="172"/>
      <c r="P165" s="172"/>
      <c r="Q165" s="172"/>
      <c r="R165" s="172"/>
      <c r="S165" s="172"/>
      <c r="T165" s="172"/>
      <c r="U165" s="172"/>
      <c r="V165" s="172"/>
      <c r="W165" s="27"/>
      <c r="X165" s="27"/>
    </row>
    <row r="166" spans="1:24" ht="12.75" customHeight="1" x14ac:dyDescent="0.2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36"/>
      <c r="L166" s="27"/>
      <c r="M166" s="35"/>
      <c r="N166" s="172"/>
      <c r="O166" s="172"/>
      <c r="P166" s="172"/>
      <c r="Q166" s="172"/>
      <c r="R166" s="172"/>
      <c r="S166" s="172"/>
      <c r="T166" s="172"/>
      <c r="U166" s="172"/>
      <c r="V166" s="172"/>
      <c r="W166" s="27"/>
      <c r="X166" s="27"/>
    </row>
    <row r="167" spans="1:24" ht="12.75" customHeight="1" x14ac:dyDescent="0.2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36"/>
      <c r="L167" s="27"/>
      <c r="M167" s="35"/>
      <c r="N167" s="172"/>
      <c r="O167" s="172"/>
      <c r="P167" s="172"/>
      <c r="Q167" s="172"/>
      <c r="R167" s="172"/>
      <c r="S167" s="172"/>
      <c r="T167" s="172"/>
      <c r="U167" s="172"/>
      <c r="V167" s="172"/>
      <c r="W167" s="27"/>
      <c r="X167" s="27"/>
    </row>
    <row r="168" spans="1:24" ht="12.75" customHeight="1" x14ac:dyDescent="0.2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36"/>
      <c r="L168" s="27"/>
      <c r="M168" s="35"/>
      <c r="N168" s="172"/>
      <c r="O168" s="172"/>
      <c r="P168" s="172"/>
      <c r="Q168" s="172"/>
      <c r="R168" s="172"/>
      <c r="S168" s="172"/>
      <c r="T168" s="172"/>
      <c r="U168" s="172"/>
      <c r="V168" s="172"/>
      <c r="W168" s="27"/>
      <c r="X168" s="27"/>
    </row>
    <row r="169" spans="1:24" ht="12.75" customHeight="1" x14ac:dyDescent="0.2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36"/>
      <c r="L169" s="27"/>
      <c r="M169" s="35"/>
      <c r="N169" s="172"/>
      <c r="O169" s="172"/>
      <c r="P169" s="172"/>
      <c r="Q169" s="172"/>
      <c r="R169" s="172"/>
      <c r="S169" s="172"/>
      <c r="T169" s="172"/>
      <c r="U169" s="172"/>
      <c r="V169" s="172"/>
      <c r="W169" s="27"/>
      <c r="X169" s="27"/>
    </row>
    <row r="170" spans="1:24" ht="12.75" customHeight="1" x14ac:dyDescent="0.2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36"/>
      <c r="L170" s="27"/>
      <c r="M170" s="35"/>
      <c r="N170" s="172"/>
      <c r="O170" s="172"/>
      <c r="P170" s="172"/>
      <c r="Q170" s="172"/>
      <c r="R170" s="172"/>
      <c r="S170" s="172"/>
      <c r="T170" s="172"/>
      <c r="U170" s="172"/>
      <c r="V170" s="172"/>
      <c r="W170" s="27"/>
      <c r="X170" s="27"/>
    </row>
    <row r="171" spans="1:24" ht="12.75" customHeight="1" x14ac:dyDescent="0.2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36"/>
      <c r="L171" s="27"/>
      <c r="M171" s="35"/>
      <c r="N171" s="172"/>
      <c r="O171" s="172"/>
      <c r="P171" s="172"/>
      <c r="Q171" s="172"/>
      <c r="R171" s="172"/>
      <c r="S171" s="172"/>
      <c r="T171" s="172"/>
      <c r="U171" s="172"/>
      <c r="V171" s="172"/>
      <c r="W171" s="27"/>
      <c r="X171" s="27"/>
    </row>
    <row r="172" spans="1:24" ht="12.75" customHeight="1" x14ac:dyDescent="0.2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36"/>
      <c r="L172" s="27"/>
      <c r="M172" s="35"/>
      <c r="N172" s="172"/>
      <c r="O172" s="172"/>
      <c r="P172" s="172"/>
      <c r="Q172" s="172"/>
      <c r="R172" s="172"/>
      <c r="S172" s="172"/>
      <c r="T172" s="172"/>
      <c r="U172" s="172"/>
      <c r="V172" s="172"/>
      <c r="W172" s="27"/>
      <c r="X172" s="27"/>
    </row>
    <row r="173" spans="1:24" ht="12.75" customHeight="1" x14ac:dyDescent="0.2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36"/>
      <c r="L173" s="27"/>
      <c r="M173" s="35"/>
      <c r="N173" s="172"/>
      <c r="O173" s="172"/>
      <c r="P173" s="172"/>
      <c r="Q173" s="172"/>
      <c r="R173" s="172"/>
      <c r="S173" s="172"/>
      <c r="T173" s="172"/>
      <c r="U173" s="172"/>
      <c r="V173" s="172"/>
      <c r="W173" s="27"/>
      <c r="X173" s="27"/>
    </row>
    <row r="174" spans="1:24" ht="12.75" customHeight="1" x14ac:dyDescent="0.2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36"/>
      <c r="L174" s="27"/>
      <c r="M174" s="35"/>
      <c r="N174" s="172"/>
      <c r="O174" s="172"/>
      <c r="P174" s="172"/>
      <c r="Q174" s="172"/>
      <c r="R174" s="172"/>
      <c r="S174" s="172"/>
      <c r="T174" s="172"/>
      <c r="U174" s="172"/>
      <c r="V174" s="172"/>
      <c r="W174" s="27"/>
      <c r="X174" s="27"/>
    </row>
    <row r="175" spans="1:24" ht="12.75" customHeight="1" x14ac:dyDescent="0.2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36"/>
      <c r="L175" s="27"/>
      <c r="M175" s="35"/>
      <c r="N175" s="172"/>
      <c r="O175" s="172"/>
      <c r="P175" s="172"/>
      <c r="Q175" s="172"/>
      <c r="R175" s="172"/>
      <c r="S175" s="172"/>
      <c r="T175" s="172"/>
      <c r="U175" s="172"/>
      <c r="V175" s="172"/>
      <c r="W175" s="27"/>
      <c r="X175" s="27"/>
    </row>
    <row r="176" spans="1:24" ht="12.75" customHeight="1" x14ac:dyDescent="0.2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36"/>
      <c r="L176" s="27"/>
      <c r="M176" s="35"/>
      <c r="N176" s="172"/>
      <c r="O176" s="172"/>
      <c r="P176" s="172"/>
      <c r="Q176" s="172"/>
      <c r="R176" s="172"/>
      <c r="S176" s="172"/>
      <c r="T176" s="172"/>
      <c r="U176" s="172"/>
      <c r="V176" s="172"/>
      <c r="W176" s="27"/>
      <c r="X176" s="27"/>
    </row>
    <row r="177" spans="1:24" ht="12.75" customHeight="1" x14ac:dyDescent="0.2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36"/>
      <c r="L177" s="27"/>
      <c r="M177" s="35"/>
      <c r="N177" s="172"/>
      <c r="O177" s="172"/>
      <c r="P177" s="172"/>
      <c r="Q177" s="172"/>
      <c r="R177" s="172"/>
      <c r="S177" s="172"/>
      <c r="T177" s="172"/>
      <c r="U177" s="172"/>
      <c r="V177" s="172"/>
      <c r="W177" s="27"/>
      <c r="X177" s="27"/>
    </row>
    <row r="178" spans="1:24" ht="12.75" customHeight="1" x14ac:dyDescent="0.2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36"/>
      <c r="L178" s="27"/>
      <c r="M178" s="35"/>
      <c r="N178" s="172"/>
      <c r="O178" s="172"/>
      <c r="P178" s="172"/>
      <c r="Q178" s="172"/>
      <c r="R178" s="172"/>
      <c r="S178" s="172"/>
      <c r="T178" s="172"/>
      <c r="U178" s="172"/>
      <c r="V178" s="172"/>
      <c r="W178" s="27"/>
      <c r="X178" s="27"/>
    </row>
    <row r="179" spans="1:24" ht="12.75" customHeight="1" x14ac:dyDescent="0.2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36"/>
      <c r="L179" s="27"/>
      <c r="M179" s="35"/>
      <c r="N179" s="172"/>
      <c r="O179" s="172"/>
      <c r="P179" s="172"/>
      <c r="Q179" s="172"/>
      <c r="R179" s="172"/>
      <c r="S179" s="172"/>
      <c r="T179" s="172"/>
      <c r="U179" s="172"/>
      <c r="V179" s="172"/>
      <c r="W179" s="27"/>
      <c r="X179" s="27"/>
    </row>
    <row r="180" spans="1:24" ht="12.75" customHeight="1" x14ac:dyDescent="0.2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36"/>
      <c r="L180" s="27"/>
      <c r="M180" s="35"/>
      <c r="N180" s="172"/>
      <c r="O180" s="172"/>
      <c r="P180" s="172"/>
      <c r="Q180" s="172"/>
      <c r="R180" s="172"/>
      <c r="S180" s="172"/>
      <c r="T180" s="172"/>
      <c r="U180" s="172"/>
      <c r="V180" s="172"/>
      <c r="W180" s="27"/>
      <c r="X180" s="27"/>
    </row>
    <row r="181" spans="1:24" ht="12.75" customHeight="1" x14ac:dyDescent="0.2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36"/>
      <c r="L181" s="27"/>
      <c r="M181" s="35"/>
      <c r="N181" s="172"/>
      <c r="O181" s="172"/>
      <c r="P181" s="172"/>
      <c r="Q181" s="172"/>
      <c r="R181" s="172"/>
      <c r="S181" s="172"/>
      <c r="T181" s="172"/>
      <c r="U181" s="172"/>
      <c r="V181" s="172"/>
      <c r="W181" s="27"/>
      <c r="X181" s="27"/>
    </row>
    <row r="182" spans="1:24" ht="12.75" customHeight="1" x14ac:dyDescent="0.2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36"/>
      <c r="L182" s="27"/>
      <c r="M182" s="35"/>
      <c r="N182" s="172"/>
      <c r="O182" s="172"/>
      <c r="P182" s="172"/>
      <c r="Q182" s="172"/>
      <c r="R182" s="172"/>
      <c r="S182" s="172"/>
      <c r="T182" s="172"/>
      <c r="U182" s="172"/>
      <c r="V182" s="172"/>
      <c r="W182" s="27"/>
      <c r="X182" s="27"/>
    </row>
    <row r="183" spans="1:24" ht="12.75" customHeight="1" x14ac:dyDescent="0.2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36"/>
      <c r="L183" s="27"/>
      <c r="M183" s="35"/>
      <c r="N183" s="172"/>
      <c r="O183" s="172"/>
      <c r="P183" s="172"/>
      <c r="Q183" s="172"/>
      <c r="R183" s="172"/>
      <c r="S183" s="172"/>
      <c r="T183" s="172"/>
      <c r="U183" s="172"/>
      <c r="V183" s="172"/>
      <c r="W183" s="27"/>
      <c r="X183" s="27"/>
    </row>
    <row r="184" spans="1:24" ht="12.75" customHeight="1" x14ac:dyDescent="0.2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36"/>
      <c r="L184" s="27"/>
      <c r="M184" s="35"/>
      <c r="N184" s="172"/>
      <c r="O184" s="172"/>
      <c r="P184" s="172"/>
      <c r="Q184" s="172"/>
      <c r="R184" s="172"/>
      <c r="S184" s="172"/>
      <c r="T184" s="172"/>
      <c r="U184" s="172"/>
      <c r="V184" s="172"/>
      <c r="W184" s="27"/>
      <c r="X184" s="27"/>
    </row>
    <row r="185" spans="1:24" ht="12.75" customHeight="1" x14ac:dyDescent="0.2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36"/>
      <c r="L185" s="27"/>
      <c r="M185" s="35"/>
      <c r="N185" s="172"/>
      <c r="O185" s="172"/>
      <c r="P185" s="172"/>
      <c r="Q185" s="172"/>
      <c r="R185" s="172"/>
      <c r="S185" s="172"/>
      <c r="T185" s="172"/>
      <c r="U185" s="172"/>
      <c r="V185" s="172"/>
      <c r="W185" s="27"/>
      <c r="X185" s="27"/>
    </row>
    <row r="186" spans="1:24" ht="12.75" customHeight="1" x14ac:dyDescent="0.2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36"/>
      <c r="L186" s="27"/>
      <c r="M186" s="35"/>
      <c r="N186" s="172"/>
      <c r="O186" s="172"/>
      <c r="P186" s="172"/>
      <c r="Q186" s="172"/>
      <c r="R186" s="172"/>
      <c r="S186" s="172"/>
      <c r="T186" s="172"/>
      <c r="U186" s="172"/>
      <c r="V186" s="172"/>
      <c r="W186" s="27"/>
      <c r="X186" s="27"/>
    </row>
    <row r="187" spans="1:24" ht="12.75" customHeight="1" x14ac:dyDescent="0.2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36"/>
      <c r="L187" s="27"/>
      <c r="M187" s="35"/>
      <c r="N187" s="172"/>
      <c r="O187" s="172"/>
      <c r="P187" s="172"/>
      <c r="Q187" s="172"/>
      <c r="R187" s="172"/>
      <c r="S187" s="172"/>
      <c r="T187" s="172"/>
      <c r="U187" s="172"/>
      <c r="V187" s="172"/>
      <c r="W187" s="27"/>
      <c r="X187" s="27"/>
    </row>
    <row r="188" spans="1:24" ht="12.75" customHeight="1" x14ac:dyDescent="0.2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36"/>
      <c r="L188" s="27"/>
      <c r="M188" s="35"/>
      <c r="N188" s="172"/>
      <c r="O188" s="172"/>
      <c r="P188" s="172"/>
      <c r="Q188" s="172"/>
      <c r="R188" s="172"/>
      <c r="S188" s="172"/>
      <c r="T188" s="172"/>
      <c r="U188" s="172"/>
      <c r="V188" s="172"/>
      <c r="W188" s="27"/>
      <c r="X188" s="27"/>
    </row>
    <row r="189" spans="1:24" ht="12.75" customHeight="1" x14ac:dyDescent="0.2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36"/>
      <c r="L189" s="27"/>
      <c r="M189" s="35"/>
      <c r="N189" s="172"/>
      <c r="O189" s="172"/>
      <c r="P189" s="172"/>
      <c r="Q189" s="172"/>
      <c r="R189" s="172"/>
      <c r="S189" s="172"/>
      <c r="T189" s="172"/>
      <c r="U189" s="172"/>
      <c r="V189" s="172"/>
      <c r="W189" s="27"/>
      <c r="X189" s="27"/>
    </row>
    <row r="190" spans="1:24" ht="12.75" customHeight="1" x14ac:dyDescent="0.2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36"/>
      <c r="L190" s="27"/>
      <c r="M190" s="35"/>
      <c r="N190" s="172"/>
      <c r="O190" s="172"/>
      <c r="P190" s="172"/>
      <c r="Q190" s="172"/>
      <c r="R190" s="172"/>
      <c r="S190" s="172"/>
      <c r="T190" s="172"/>
      <c r="U190" s="172"/>
      <c r="V190" s="172"/>
      <c r="W190" s="27"/>
      <c r="X190" s="27"/>
    </row>
    <row r="191" spans="1:24" ht="12.75" customHeight="1" x14ac:dyDescent="0.2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36"/>
      <c r="L191" s="27"/>
      <c r="M191" s="35"/>
      <c r="N191" s="172"/>
      <c r="O191" s="172"/>
      <c r="P191" s="172"/>
      <c r="Q191" s="172"/>
      <c r="R191" s="172"/>
      <c r="S191" s="172"/>
      <c r="T191" s="172"/>
      <c r="U191" s="172"/>
      <c r="V191" s="172"/>
      <c r="W191" s="27"/>
      <c r="X191" s="27"/>
    </row>
    <row r="192" spans="1:24" ht="12.75" customHeight="1" x14ac:dyDescent="0.2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36"/>
      <c r="L192" s="27"/>
      <c r="M192" s="35"/>
      <c r="N192" s="172"/>
      <c r="O192" s="172"/>
      <c r="P192" s="172"/>
      <c r="Q192" s="172"/>
      <c r="R192" s="172"/>
      <c r="S192" s="172"/>
      <c r="T192" s="172"/>
      <c r="U192" s="172"/>
      <c r="V192" s="172"/>
      <c r="W192" s="27"/>
      <c r="X192" s="27"/>
    </row>
    <row r="193" spans="1:24" ht="12.75" customHeight="1" x14ac:dyDescent="0.2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36"/>
      <c r="L193" s="27"/>
      <c r="M193" s="35"/>
      <c r="N193" s="172"/>
      <c r="O193" s="172"/>
      <c r="P193" s="172"/>
      <c r="Q193" s="172"/>
      <c r="R193" s="172"/>
      <c r="S193" s="172"/>
      <c r="T193" s="172"/>
      <c r="U193" s="172"/>
      <c r="V193" s="172"/>
      <c r="W193" s="27"/>
      <c r="X193" s="27"/>
    </row>
    <row r="194" spans="1:24" ht="12.75" customHeight="1" x14ac:dyDescent="0.2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36"/>
      <c r="L194" s="27"/>
      <c r="M194" s="35"/>
      <c r="N194" s="172"/>
      <c r="O194" s="172"/>
      <c r="P194" s="172"/>
      <c r="Q194" s="172"/>
      <c r="R194" s="172"/>
      <c r="S194" s="172"/>
      <c r="T194" s="172"/>
      <c r="U194" s="172"/>
      <c r="V194" s="172"/>
      <c r="W194" s="27"/>
      <c r="X194" s="27"/>
    </row>
    <row r="195" spans="1:24" ht="12.75" customHeight="1" x14ac:dyDescent="0.2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36"/>
      <c r="L195" s="27"/>
      <c r="M195" s="35"/>
      <c r="N195" s="172"/>
      <c r="O195" s="172"/>
      <c r="P195" s="172"/>
      <c r="Q195" s="172"/>
      <c r="R195" s="172"/>
      <c r="S195" s="172"/>
      <c r="T195" s="172"/>
      <c r="U195" s="172"/>
      <c r="V195" s="172"/>
      <c r="W195" s="27"/>
      <c r="X195" s="27"/>
    </row>
    <row r="196" spans="1:24" ht="12.75" customHeight="1" x14ac:dyDescent="0.2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36"/>
      <c r="L196" s="27"/>
      <c r="M196" s="35"/>
      <c r="N196" s="172"/>
      <c r="O196" s="172"/>
      <c r="P196" s="172"/>
      <c r="Q196" s="172"/>
      <c r="R196" s="172"/>
      <c r="S196" s="172"/>
      <c r="T196" s="172"/>
      <c r="U196" s="172"/>
      <c r="V196" s="172"/>
      <c r="W196" s="27"/>
      <c r="X196" s="27"/>
    </row>
    <row r="197" spans="1:24" ht="12.75" customHeight="1" x14ac:dyDescent="0.2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36"/>
      <c r="L197" s="27"/>
      <c r="M197" s="35"/>
      <c r="N197" s="172"/>
      <c r="O197" s="172"/>
      <c r="P197" s="172"/>
      <c r="Q197" s="172"/>
      <c r="R197" s="172"/>
      <c r="S197" s="172"/>
      <c r="T197" s="172"/>
      <c r="U197" s="172"/>
      <c r="V197" s="172"/>
      <c r="W197" s="27"/>
      <c r="X197" s="27"/>
    </row>
    <row r="198" spans="1:24" ht="12.75" customHeight="1" x14ac:dyDescent="0.2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36"/>
      <c r="L198" s="27"/>
      <c r="M198" s="35"/>
      <c r="N198" s="172"/>
      <c r="O198" s="172"/>
      <c r="P198" s="172"/>
      <c r="Q198" s="172"/>
      <c r="R198" s="172"/>
      <c r="S198" s="172"/>
      <c r="T198" s="172"/>
      <c r="U198" s="172"/>
      <c r="V198" s="172"/>
      <c r="W198" s="27"/>
      <c r="X198" s="27"/>
    </row>
    <row r="199" spans="1:24" ht="12.75" customHeight="1" x14ac:dyDescent="0.2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36"/>
      <c r="L199" s="27"/>
      <c r="M199" s="35"/>
      <c r="N199" s="172"/>
      <c r="O199" s="172"/>
      <c r="P199" s="172"/>
      <c r="Q199" s="172"/>
      <c r="R199" s="172"/>
      <c r="S199" s="172"/>
      <c r="T199" s="172"/>
      <c r="U199" s="172"/>
      <c r="V199" s="172"/>
      <c r="W199" s="27"/>
      <c r="X199" s="27"/>
    </row>
    <row r="200" spans="1:24" ht="12.75" customHeight="1" x14ac:dyDescent="0.2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36"/>
      <c r="L200" s="27"/>
      <c r="M200" s="35"/>
      <c r="N200" s="172"/>
      <c r="O200" s="172"/>
      <c r="P200" s="172"/>
      <c r="Q200" s="172"/>
      <c r="R200" s="172"/>
      <c r="S200" s="172"/>
      <c r="T200" s="172"/>
      <c r="U200" s="172"/>
      <c r="V200" s="172"/>
      <c r="W200" s="27"/>
      <c r="X200" s="27"/>
    </row>
    <row r="201" spans="1:24" ht="12.75" customHeight="1" x14ac:dyDescent="0.2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36"/>
      <c r="L201" s="27"/>
      <c r="M201" s="35"/>
      <c r="N201" s="172"/>
      <c r="O201" s="172"/>
      <c r="P201" s="172"/>
      <c r="Q201" s="172"/>
      <c r="R201" s="172"/>
      <c r="S201" s="172"/>
      <c r="T201" s="172"/>
      <c r="U201" s="172"/>
      <c r="V201" s="172"/>
      <c r="W201" s="27"/>
      <c r="X201" s="27"/>
    </row>
    <row r="202" spans="1:24" ht="12.75" customHeight="1" x14ac:dyDescent="0.2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36"/>
      <c r="L202" s="27"/>
      <c r="M202" s="35"/>
      <c r="N202" s="172"/>
      <c r="O202" s="172"/>
      <c r="P202" s="172"/>
      <c r="Q202" s="172"/>
      <c r="R202" s="172"/>
      <c r="S202" s="172"/>
      <c r="T202" s="172"/>
      <c r="U202" s="172"/>
      <c r="V202" s="172"/>
      <c r="W202" s="27"/>
      <c r="X202" s="27"/>
    </row>
    <row r="203" spans="1:24" ht="12.75" customHeight="1" x14ac:dyDescent="0.2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36"/>
      <c r="L203" s="27"/>
      <c r="M203" s="35"/>
      <c r="N203" s="172"/>
      <c r="O203" s="172"/>
      <c r="P203" s="172"/>
      <c r="Q203" s="172"/>
      <c r="R203" s="172"/>
      <c r="S203" s="172"/>
      <c r="T203" s="172"/>
      <c r="U203" s="172"/>
      <c r="V203" s="172"/>
      <c r="W203" s="27"/>
      <c r="X203" s="27"/>
    </row>
    <row r="204" spans="1:24" ht="12.75" customHeight="1" x14ac:dyDescent="0.2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36"/>
      <c r="L204" s="27"/>
      <c r="M204" s="35"/>
      <c r="N204" s="172"/>
      <c r="O204" s="172"/>
      <c r="P204" s="172"/>
      <c r="Q204" s="172"/>
      <c r="R204" s="172"/>
      <c r="S204" s="172"/>
      <c r="T204" s="172"/>
      <c r="U204" s="172"/>
      <c r="V204" s="172"/>
      <c r="W204" s="27"/>
      <c r="X204" s="27"/>
    </row>
    <row r="205" spans="1:24" ht="12.75" customHeight="1" x14ac:dyDescent="0.2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36"/>
      <c r="L205" s="27"/>
      <c r="M205" s="35"/>
      <c r="N205" s="172"/>
      <c r="O205" s="172"/>
      <c r="P205" s="172"/>
      <c r="Q205" s="172"/>
      <c r="R205" s="172"/>
      <c r="S205" s="172"/>
      <c r="T205" s="172"/>
      <c r="U205" s="172"/>
      <c r="V205" s="172"/>
      <c r="W205" s="27"/>
      <c r="X205" s="27"/>
    </row>
    <row r="206" spans="1:24" ht="12.75" customHeight="1" x14ac:dyDescent="0.2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36"/>
      <c r="L206" s="27"/>
      <c r="M206" s="35"/>
      <c r="N206" s="172"/>
      <c r="O206" s="172"/>
      <c r="P206" s="172"/>
      <c r="Q206" s="172"/>
      <c r="R206" s="172"/>
      <c r="S206" s="172"/>
      <c r="T206" s="172"/>
      <c r="U206" s="172"/>
      <c r="V206" s="172"/>
      <c r="W206" s="27"/>
      <c r="X206" s="27"/>
    </row>
    <row r="207" spans="1:24" ht="12.75" customHeight="1" x14ac:dyDescent="0.2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36"/>
      <c r="L207" s="27"/>
      <c r="M207" s="35"/>
      <c r="N207" s="172"/>
      <c r="O207" s="172"/>
      <c r="P207" s="172"/>
      <c r="Q207" s="172"/>
      <c r="R207" s="172"/>
      <c r="S207" s="172"/>
      <c r="T207" s="172"/>
      <c r="U207" s="172"/>
      <c r="V207" s="172"/>
      <c r="W207" s="27"/>
      <c r="X207" s="27"/>
    </row>
    <row r="208" spans="1:24" ht="12.75" customHeight="1" x14ac:dyDescent="0.2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36"/>
      <c r="L208" s="27"/>
      <c r="M208" s="35"/>
      <c r="N208" s="172"/>
      <c r="O208" s="172"/>
      <c r="P208" s="172"/>
      <c r="Q208" s="172"/>
      <c r="R208" s="172"/>
      <c r="S208" s="172"/>
      <c r="T208" s="172"/>
      <c r="U208" s="172"/>
      <c r="V208" s="172"/>
      <c r="W208" s="27"/>
      <c r="X208" s="27"/>
    </row>
    <row r="209" spans="1:24" ht="12.75" customHeight="1" x14ac:dyDescent="0.2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36"/>
      <c r="L209" s="27"/>
      <c r="M209" s="35"/>
      <c r="N209" s="172"/>
      <c r="O209" s="172"/>
      <c r="P209" s="172"/>
      <c r="Q209" s="172"/>
      <c r="R209" s="172"/>
      <c r="S209" s="172"/>
      <c r="T209" s="172"/>
      <c r="U209" s="172"/>
      <c r="V209" s="172"/>
      <c r="W209" s="27"/>
      <c r="X209" s="27"/>
    </row>
    <row r="210" spans="1:24" ht="12.75" customHeight="1" x14ac:dyDescent="0.2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36"/>
      <c r="L210" s="27"/>
      <c r="M210" s="35"/>
      <c r="N210" s="172"/>
      <c r="O210" s="172"/>
      <c r="P210" s="172"/>
      <c r="Q210" s="172"/>
      <c r="R210" s="172"/>
      <c r="S210" s="172"/>
      <c r="T210" s="172"/>
      <c r="U210" s="172"/>
      <c r="V210" s="172"/>
      <c r="W210" s="27"/>
      <c r="X210" s="27"/>
    </row>
    <row r="211" spans="1:24" ht="12.75" customHeight="1" x14ac:dyDescent="0.2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36"/>
      <c r="L211" s="27"/>
      <c r="M211" s="35"/>
      <c r="N211" s="172"/>
      <c r="O211" s="172"/>
      <c r="P211" s="172"/>
      <c r="Q211" s="172"/>
      <c r="R211" s="172"/>
      <c r="S211" s="172"/>
      <c r="T211" s="172"/>
      <c r="U211" s="172"/>
      <c r="V211" s="172"/>
      <c r="W211" s="27"/>
      <c r="X211" s="27"/>
    </row>
    <row r="212" spans="1:24" ht="12.75" customHeight="1" x14ac:dyDescent="0.2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36"/>
      <c r="L212" s="27"/>
      <c r="M212" s="35"/>
      <c r="N212" s="172"/>
      <c r="O212" s="172"/>
      <c r="P212" s="172"/>
      <c r="Q212" s="172"/>
      <c r="R212" s="172"/>
      <c r="S212" s="172"/>
      <c r="T212" s="172"/>
      <c r="U212" s="172"/>
      <c r="V212" s="172"/>
      <c r="W212" s="27"/>
      <c r="X212" s="27"/>
    </row>
    <row r="213" spans="1:24" ht="12.75" customHeight="1" x14ac:dyDescent="0.2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36"/>
      <c r="L213" s="27"/>
      <c r="M213" s="35"/>
      <c r="N213" s="172"/>
      <c r="O213" s="172"/>
      <c r="P213" s="172"/>
      <c r="Q213" s="172"/>
      <c r="R213" s="172"/>
      <c r="S213" s="172"/>
      <c r="T213" s="172"/>
      <c r="U213" s="172"/>
      <c r="V213" s="172"/>
      <c r="W213" s="27"/>
      <c r="X213" s="27"/>
    </row>
    <row r="214" spans="1:24" ht="12.75" customHeight="1" x14ac:dyDescent="0.2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36"/>
      <c r="L214" s="27"/>
      <c r="M214" s="35"/>
      <c r="N214" s="172"/>
      <c r="O214" s="172"/>
      <c r="P214" s="172"/>
      <c r="Q214" s="172"/>
      <c r="R214" s="172"/>
      <c r="S214" s="172"/>
      <c r="T214" s="172"/>
      <c r="U214" s="172"/>
      <c r="V214" s="172"/>
      <c r="W214" s="27"/>
      <c r="X214" s="27"/>
    </row>
    <row r="215" spans="1:24" ht="12.75" customHeight="1" x14ac:dyDescent="0.2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36"/>
      <c r="L215" s="27"/>
      <c r="M215" s="35"/>
      <c r="N215" s="172"/>
      <c r="O215" s="172"/>
      <c r="P215" s="172"/>
      <c r="Q215" s="172"/>
      <c r="R215" s="172"/>
      <c r="S215" s="172"/>
      <c r="T215" s="172"/>
      <c r="U215" s="172"/>
      <c r="V215" s="172"/>
      <c r="W215" s="27"/>
      <c r="X215" s="27"/>
    </row>
    <row r="216" spans="1:24" ht="12.75" customHeight="1" x14ac:dyDescent="0.2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36"/>
      <c r="L216" s="27"/>
      <c r="M216" s="35"/>
      <c r="N216" s="172"/>
      <c r="O216" s="172"/>
      <c r="P216" s="172"/>
      <c r="Q216" s="172"/>
      <c r="R216" s="172"/>
      <c r="S216" s="172"/>
      <c r="T216" s="172"/>
      <c r="U216" s="172"/>
      <c r="V216" s="172"/>
      <c r="W216" s="27"/>
      <c r="X216" s="27"/>
    </row>
    <row r="217" spans="1:24" ht="12.75" customHeight="1" x14ac:dyDescent="0.2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36"/>
      <c r="L217" s="27"/>
      <c r="M217" s="35"/>
      <c r="N217" s="172"/>
      <c r="O217" s="172"/>
      <c r="P217" s="172"/>
      <c r="Q217" s="172"/>
      <c r="R217" s="172"/>
      <c r="S217" s="172"/>
      <c r="T217" s="172"/>
      <c r="U217" s="172"/>
      <c r="V217" s="172"/>
      <c r="W217" s="27"/>
      <c r="X217" s="27"/>
    </row>
    <row r="218" spans="1:24" ht="12.75" customHeight="1" x14ac:dyDescent="0.2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36"/>
      <c r="L218" s="27"/>
      <c r="M218" s="35"/>
      <c r="N218" s="172"/>
      <c r="O218" s="172"/>
      <c r="P218" s="172"/>
      <c r="Q218" s="172"/>
      <c r="R218" s="172"/>
      <c r="S218" s="172"/>
      <c r="T218" s="172"/>
      <c r="U218" s="172"/>
      <c r="V218" s="172"/>
      <c r="W218" s="27"/>
      <c r="X218" s="27"/>
    </row>
    <row r="219" spans="1:24" ht="12.75" customHeight="1" x14ac:dyDescent="0.2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36"/>
      <c r="L219" s="27"/>
      <c r="M219" s="35"/>
      <c r="N219" s="172"/>
      <c r="O219" s="172"/>
      <c r="P219" s="172"/>
      <c r="Q219" s="172"/>
      <c r="R219" s="172"/>
      <c r="S219" s="172"/>
      <c r="T219" s="172"/>
      <c r="U219" s="172"/>
      <c r="V219" s="172"/>
      <c r="W219" s="27"/>
      <c r="X219" s="27"/>
    </row>
    <row r="220" spans="1:24" ht="12.75" customHeight="1" x14ac:dyDescent="0.2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36"/>
      <c r="L220" s="27"/>
      <c r="M220" s="35"/>
      <c r="N220" s="172"/>
      <c r="O220" s="172"/>
      <c r="P220" s="172"/>
      <c r="Q220" s="172"/>
      <c r="R220" s="172"/>
      <c r="S220" s="172"/>
      <c r="T220" s="172"/>
      <c r="U220" s="172"/>
      <c r="V220" s="172"/>
      <c r="W220" s="27"/>
      <c r="X220" s="27"/>
    </row>
    <row r="221" spans="1:24" ht="12.75" customHeight="1" x14ac:dyDescent="0.2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36"/>
      <c r="L221" s="27"/>
      <c r="M221" s="35"/>
      <c r="N221" s="172"/>
      <c r="O221" s="172"/>
      <c r="P221" s="172"/>
      <c r="Q221" s="172"/>
      <c r="R221" s="172"/>
      <c r="S221" s="172"/>
      <c r="T221" s="172"/>
      <c r="U221" s="172"/>
      <c r="V221" s="172"/>
      <c r="W221" s="27"/>
      <c r="X221" s="27"/>
    </row>
    <row r="222" spans="1:24" ht="12.75" customHeight="1" x14ac:dyDescent="0.2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36"/>
      <c r="L222" s="27"/>
      <c r="M222" s="35"/>
      <c r="N222" s="172"/>
      <c r="O222" s="172"/>
      <c r="P222" s="172"/>
      <c r="Q222" s="172"/>
      <c r="R222" s="172"/>
      <c r="S222" s="172"/>
      <c r="T222" s="172"/>
      <c r="U222" s="172"/>
      <c r="V222" s="172"/>
      <c r="W222" s="27"/>
      <c r="X222" s="27"/>
    </row>
    <row r="223" spans="1:24" ht="12.75" customHeight="1" x14ac:dyDescent="0.2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36"/>
      <c r="L223" s="27"/>
      <c r="M223" s="35"/>
      <c r="N223" s="172"/>
      <c r="O223" s="172"/>
      <c r="P223" s="172"/>
      <c r="Q223" s="172"/>
      <c r="R223" s="172"/>
      <c r="S223" s="172"/>
      <c r="T223" s="172"/>
      <c r="U223" s="172"/>
      <c r="V223" s="172"/>
      <c r="W223" s="27"/>
      <c r="X223" s="27"/>
    </row>
    <row r="224" spans="1:24" ht="12.75" customHeight="1" x14ac:dyDescent="0.2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36"/>
      <c r="L224" s="27"/>
      <c r="M224" s="35"/>
      <c r="N224" s="172"/>
      <c r="O224" s="172"/>
      <c r="P224" s="172"/>
      <c r="Q224" s="172"/>
      <c r="R224" s="172"/>
      <c r="S224" s="172"/>
      <c r="T224" s="172"/>
      <c r="U224" s="172"/>
      <c r="V224" s="172"/>
      <c r="W224" s="27"/>
      <c r="X224" s="27"/>
    </row>
    <row r="225" spans="1:24" ht="12.75" customHeight="1" x14ac:dyDescent="0.2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36"/>
      <c r="L225" s="27"/>
      <c r="M225" s="35"/>
      <c r="N225" s="172"/>
      <c r="O225" s="172"/>
      <c r="P225" s="172"/>
      <c r="Q225" s="172"/>
      <c r="R225" s="172"/>
      <c r="S225" s="172"/>
      <c r="T225" s="172"/>
      <c r="U225" s="172"/>
      <c r="V225" s="172"/>
      <c r="W225" s="27"/>
      <c r="X225" s="27"/>
    </row>
    <row r="226" spans="1:24" ht="12.75" customHeight="1" x14ac:dyDescent="0.2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36"/>
      <c r="L226" s="27"/>
      <c r="M226" s="35"/>
      <c r="N226" s="172"/>
      <c r="O226" s="172"/>
      <c r="P226" s="172"/>
      <c r="Q226" s="172"/>
      <c r="R226" s="172"/>
      <c r="S226" s="172"/>
      <c r="T226" s="172"/>
      <c r="U226" s="172"/>
      <c r="V226" s="172"/>
      <c r="W226" s="27"/>
      <c r="X226" s="27"/>
    </row>
    <row r="227" spans="1:24" ht="12.75" customHeight="1" x14ac:dyDescent="0.2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36"/>
      <c r="L227" s="27"/>
      <c r="M227" s="35"/>
      <c r="N227" s="172"/>
      <c r="O227" s="172"/>
      <c r="P227" s="172"/>
      <c r="Q227" s="172"/>
      <c r="R227" s="172"/>
      <c r="S227" s="172"/>
      <c r="T227" s="172"/>
      <c r="U227" s="172"/>
      <c r="V227" s="172"/>
      <c r="W227" s="27"/>
      <c r="X227" s="27"/>
    </row>
    <row r="228" spans="1:24" ht="12.75" customHeight="1" x14ac:dyDescent="0.2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36"/>
      <c r="L228" s="27"/>
      <c r="M228" s="35"/>
      <c r="N228" s="172"/>
      <c r="O228" s="172"/>
      <c r="P228" s="172"/>
      <c r="Q228" s="172"/>
      <c r="R228" s="172"/>
      <c r="S228" s="172"/>
      <c r="T228" s="172"/>
      <c r="U228" s="172"/>
      <c r="V228" s="172"/>
      <c r="W228" s="27"/>
      <c r="X228" s="27"/>
    </row>
    <row r="229" spans="1:24" ht="12.75" customHeight="1" x14ac:dyDescent="0.2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36"/>
      <c r="L229" s="27"/>
      <c r="M229" s="35"/>
      <c r="N229" s="172"/>
      <c r="O229" s="172"/>
      <c r="P229" s="172"/>
      <c r="Q229" s="172"/>
      <c r="R229" s="172"/>
      <c r="S229" s="172"/>
      <c r="T229" s="172"/>
      <c r="U229" s="172"/>
      <c r="V229" s="172"/>
      <c r="W229" s="27"/>
      <c r="X229" s="27"/>
    </row>
    <row r="230" spans="1:24" ht="12.75" customHeight="1" x14ac:dyDescent="0.2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36"/>
      <c r="L230" s="27"/>
      <c r="M230" s="35"/>
      <c r="N230" s="172"/>
      <c r="O230" s="172"/>
      <c r="P230" s="172"/>
      <c r="Q230" s="172"/>
      <c r="R230" s="172"/>
      <c r="S230" s="172"/>
      <c r="T230" s="172"/>
      <c r="U230" s="172"/>
      <c r="V230" s="172"/>
      <c r="W230" s="27"/>
      <c r="X230" s="27"/>
    </row>
    <row r="231" spans="1:24" ht="12.75" customHeight="1" x14ac:dyDescent="0.2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36"/>
      <c r="L231" s="27"/>
      <c r="M231" s="35"/>
      <c r="N231" s="172"/>
      <c r="O231" s="172"/>
      <c r="P231" s="172"/>
      <c r="Q231" s="172"/>
      <c r="R231" s="172"/>
      <c r="S231" s="172"/>
      <c r="T231" s="172"/>
      <c r="U231" s="172"/>
      <c r="V231" s="172"/>
      <c r="W231" s="27"/>
      <c r="X231" s="27"/>
    </row>
    <row r="232" spans="1:24" ht="12.75" customHeight="1" x14ac:dyDescent="0.2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36"/>
      <c r="L232" s="27"/>
      <c r="M232" s="35"/>
      <c r="N232" s="172"/>
      <c r="O232" s="172"/>
      <c r="P232" s="172"/>
      <c r="Q232" s="172"/>
      <c r="R232" s="172"/>
      <c r="S232" s="172"/>
      <c r="T232" s="172"/>
      <c r="U232" s="172"/>
      <c r="V232" s="172"/>
      <c r="W232" s="27"/>
      <c r="X232" s="27"/>
    </row>
    <row r="233" spans="1:24" ht="12.75" customHeight="1" x14ac:dyDescent="0.2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36"/>
      <c r="L233" s="27"/>
      <c r="M233" s="35"/>
      <c r="N233" s="172"/>
      <c r="O233" s="172"/>
      <c r="P233" s="172"/>
      <c r="Q233" s="172"/>
      <c r="R233" s="172"/>
      <c r="S233" s="172"/>
      <c r="T233" s="172"/>
      <c r="U233" s="172"/>
      <c r="V233" s="172"/>
      <c r="W233" s="27"/>
      <c r="X233" s="27"/>
    </row>
    <row r="234" spans="1:24" ht="12.75" customHeight="1" x14ac:dyDescent="0.2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36"/>
      <c r="L234" s="27"/>
      <c r="M234" s="35"/>
      <c r="N234" s="172"/>
      <c r="O234" s="172"/>
      <c r="P234" s="172"/>
      <c r="Q234" s="172"/>
      <c r="R234" s="172"/>
      <c r="S234" s="172"/>
      <c r="T234" s="172"/>
      <c r="U234" s="172"/>
      <c r="V234" s="172"/>
      <c r="W234" s="27"/>
      <c r="X234" s="27"/>
    </row>
    <row r="235" spans="1:24" ht="12.75" customHeight="1" x14ac:dyDescent="0.2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36"/>
      <c r="L235" s="27"/>
      <c r="M235" s="35"/>
      <c r="N235" s="172"/>
      <c r="O235" s="172"/>
      <c r="P235" s="172"/>
      <c r="Q235" s="172"/>
      <c r="R235" s="172"/>
      <c r="S235" s="172"/>
      <c r="T235" s="172"/>
      <c r="U235" s="172"/>
      <c r="V235" s="172"/>
      <c r="W235" s="27"/>
      <c r="X235" s="27"/>
    </row>
    <row r="236" spans="1:24" ht="12.75" customHeight="1" x14ac:dyDescent="0.2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36"/>
      <c r="L236" s="27"/>
      <c r="M236" s="35"/>
      <c r="N236" s="172"/>
      <c r="O236" s="172"/>
      <c r="P236" s="172"/>
      <c r="Q236" s="172"/>
      <c r="R236" s="172"/>
      <c r="S236" s="172"/>
      <c r="T236" s="172"/>
      <c r="U236" s="172"/>
      <c r="V236" s="172"/>
      <c r="W236" s="27"/>
      <c r="X236" s="27"/>
    </row>
    <row r="237" spans="1:24" ht="12.75" customHeight="1" x14ac:dyDescent="0.2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36"/>
      <c r="L237" s="27"/>
      <c r="M237" s="35"/>
      <c r="N237" s="172"/>
      <c r="O237" s="172"/>
      <c r="P237" s="172"/>
      <c r="Q237" s="172"/>
      <c r="R237" s="172"/>
      <c r="S237" s="172"/>
      <c r="T237" s="172"/>
      <c r="U237" s="172"/>
      <c r="V237" s="172"/>
      <c r="W237" s="27"/>
      <c r="X237" s="27"/>
    </row>
    <row r="238" spans="1:24" ht="12.75" customHeight="1" x14ac:dyDescent="0.2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36"/>
      <c r="L238" s="27"/>
      <c r="M238" s="35"/>
      <c r="N238" s="172"/>
      <c r="O238" s="172"/>
      <c r="P238" s="172"/>
      <c r="Q238" s="172"/>
      <c r="R238" s="172"/>
      <c r="S238" s="172"/>
      <c r="T238" s="172"/>
      <c r="U238" s="172"/>
      <c r="V238" s="172"/>
      <c r="W238" s="27"/>
      <c r="X238" s="27"/>
    </row>
    <row r="239" spans="1:24" ht="12.75" customHeight="1" x14ac:dyDescent="0.2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36"/>
      <c r="L239" s="27"/>
      <c r="M239" s="35"/>
      <c r="N239" s="172"/>
      <c r="O239" s="172"/>
      <c r="P239" s="172"/>
      <c r="Q239" s="172"/>
      <c r="R239" s="172"/>
      <c r="S239" s="172"/>
      <c r="T239" s="172"/>
      <c r="U239" s="172"/>
      <c r="V239" s="172"/>
      <c r="W239" s="27"/>
      <c r="X239" s="27"/>
    </row>
    <row r="240" spans="1:24" ht="12.75" customHeight="1" x14ac:dyDescent="0.2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36"/>
      <c r="L240" s="27"/>
      <c r="M240" s="35"/>
      <c r="N240" s="172"/>
      <c r="O240" s="172"/>
      <c r="P240" s="172"/>
      <c r="Q240" s="172"/>
      <c r="R240" s="172"/>
      <c r="S240" s="172"/>
      <c r="T240" s="172"/>
      <c r="U240" s="172"/>
      <c r="V240" s="172"/>
      <c r="W240" s="27"/>
      <c r="X240" s="27"/>
    </row>
    <row r="241" spans="1:24" ht="12.75" customHeight="1" x14ac:dyDescent="0.2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36"/>
      <c r="L241" s="27"/>
      <c r="M241" s="35"/>
      <c r="N241" s="172"/>
      <c r="O241" s="172"/>
      <c r="P241" s="172"/>
      <c r="Q241" s="172"/>
      <c r="R241" s="172"/>
      <c r="S241" s="172"/>
      <c r="T241" s="172"/>
      <c r="U241" s="172"/>
      <c r="V241" s="172"/>
      <c r="W241" s="27"/>
      <c r="X241" s="27"/>
    </row>
    <row r="242" spans="1:24" ht="12.75" customHeight="1" x14ac:dyDescent="0.2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36"/>
      <c r="L242" s="27"/>
      <c r="M242" s="35"/>
      <c r="N242" s="172"/>
      <c r="O242" s="172"/>
      <c r="P242" s="172"/>
      <c r="Q242" s="172"/>
      <c r="R242" s="172"/>
      <c r="S242" s="172"/>
      <c r="T242" s="172"/>
      <c r="U242" s="172"/>
      <c r="V242" s="172"/>
      <c r="W242" s="27"/>
      <c r="X242" s="27"/>
    </row>
    <row r="243" spans="1:24" ht="12.75" customHeight="1" x14ac:dyDescent="0.2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36"/>
      <c r="L243" s="27"/>
      <c r="M243" s="35"/>
      <c r="N243" s="172"/>
      <c r="O243" s="172"/>
      <c r="P243" s="172"/>
      <c r="Q243" s="172"/>
      <c r="R243" s="172"/>
      <c r="S243" s="172"/>
      <c r="T243" s="172"/>
      <c r="U243" s="172"/>
      <c r="V243" s="172"/>
      <c r="W243" s="27"/>
      <c r="X243" s="27"/>
    </row>
    <row r="244" spans="1:24" ht="12.75" customHeight="1" x14ac:dyDescent="0.2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36"/>
      <c r="L244" s="27"/>
      <c r="M244" s="35"/>
      <c r="N244" s="172"/>
      <c r="O244" s="172"/>
      <c r="P244" s="172"/>
      <c r="Q244" s="172"/>
      <c r="R244" s="172"/>
      <c r="S244" s="172"/>
      <c r="T244" s="172"/>
      <c r="U244" s="172"/>
      <c r="V244" s="172"/>
      <c r="W244" s="27"/>
      <c r="X244" s="27"/>
    </row>
    <row r="245" spans="1:24" ht="12.75" customHeight="1" x14ac:dyDescent="0.2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36"/>
      <c r="L245" s="27"/>
      <c r="M245" s="35"/>
      <c r="N245" s="172"/>
      <c r="O245" s="172"/>
      <c r="P245" s="172"/>
      <c r="Q245" s="172"/>
      <c r="R245" s="172"/>
      <c r="S245" s="172"/>
      <c r="T245" s="172"/>
      <c r="U245" s="172"/>
      <c r="V245" s="172"/>
      <c r="W245" s="27"/>
      <c r="X245" s="27"/>
    </row>
    <row r="246" spans="1:24" ht="12.75" customHeight="1" x14ac:dyDescent="0.2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36"/>
      <c r="L246" s="27"/>
      <c r="M246" s="35"/>
      <c r="N246" s="172"/>
      <c r="O246" s="172"/>
      <c r="P246" s="172"/>
      <c r="Q246" s="172"/>
      <c r="R246" s="172"/>
      <c r="S246" s="172"/>
      <c r="T246" s="172"/>
      <c r="U246" s="172"/>
      <c r="V246" s="172"/>
      <c r="W246" s="27"/>
      <c r="X246" s="27"/>
    </row>
    <row r="247" spans="1:24" ht="12.75" customHeight="1" x14ac:dyDescent="0.2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36"/>
      <c r="L247" s="27"/>
      <c r="M247" s="35"/>
      <c r="N247" s="172"/>
      <c r="O247" s="172"/>
      <c r="P247" s="172"/>
      <c r="Q247" s="172"/>
      <c r="R247" s="172"/>
      <c r="S247" s="172"/>
      <c r="T247" s="172"/>
      <c r="U247" s="172"/>
      <c r="V247" s="172"/>
      <c r="W247" s="27"/>
      <c r="X247" s="27"/>
    </row>
    <row r="248" spans="1:24" ht="12.75" customHeight="1" x14ac:dyDescent="0.2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36"/>
      <c r="L248" s="27"/>
      <c r="M248" s="35"/>
      <c r="N248" s="172"/>
      <c r="O248" s="172"/>
      <c r="P248" s="172"/>
      <c r="Q248" s="172"/>
      <c r="R248" s="172"/>
      <c r="S248" s="172"/>
      <c r="T248" s="172"/>
      <c r="U248" s="172"/>
      <c r="V248" s="172"/>
      <c r="W248" s="27"/>
      <c r="X248" s="27"/>
    </row>
    <row r="249" spans="1:24" ht="12.75" customHeight="1" x14ac:dyDescent="0.2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36"/>
      <c r="L249" s="27"/>
      <c r="M249" s="35"/>
      <c r="N249" s="172"/>
      <c r="O249" s="172"/>
      <c r="P249" s="172"/>
      <c r="Q249" s="172"/>
      <c r="R249" s="172"/>
      <c r="S249" s="172"/>
      <c r="T249" s="172"/>
      <c r="U249" s="172"/>
      <c r="V249" s="172"/>
      <c r="W249" s="27"/>
      <c r="X249" s="27"/>
    </row>
    <row r="250" spans="1:24" ht="12.75" customHeight="1" x14ac:dyDescent="0.2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36"/>
      <c r="L250" s="27"/>
      <c r="M250" s="35"/>
      <c r="N250" s="172"/>
      <c r="O250" s="172"/>
      <c r="P250" s="172"/>
      <c r="Q250" s="172"/>
      <c r="R250" s="172"/>
      <c r="S250" s="172"/>
      <c r="T250" s="172"/>
      <c r="U250" s="172"/>
      <c r="V250" s="172"/>
      <c r="W250" s="27"/>
      <c r="X250" s="27"/>
    </row>
    <row r="251" spans="1:24" ht="12.75" customHeight="1" x14ac:dyDescent="0.2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36"/>
      <c r="L251" s="27"/>
      <c r="M251" s="35"/>
      <c r="N251" s="172"/>
      <c r="O251" s="172"/>
      <c r="P251" s="172"/>
      <c r="Q251" s="172"/>
      <c r="R251" s="172"/>
      <c r="S251" s="172"/>
      <c r="T251" s="172"/>
      <c r="U251" s="172"/>
      <c r="V251" s="172"/>
      <c r="W251" s="27"/>
      <c r="X251" s="27"/>
    </row>
    <row r="252" spans="1:24" ht="12.75" customHeight="1" x14ac:dyDescent="0.2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36"/>
      <c r="L252" s="27"/>
      <c r="M252" s="35"/>
      <c r="N252" s="172"/>
      <c r="O252" s="172"/>
      <c r="P252" s="172"/>
      <c r="Q252" s="172"/>
      <c r="R252" s="172"/>
      <c r="S252" s="172"/>
      <c r="T252" s="172"/>
      <c r="U252" s="172"/>
      <c r="V252" s="172"/>
      <c r="W252" s="27"/>
      <c r="X252" s="27"/>
    </row>
    <row r="253" spans="1:24" ht="12.75" customHeight="1" x14ac:dyDescent="0.2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36"/>
      <c r="L253" s="27"/>
      <c r="M253" s="35"/>
      <c r="N253" s="172"/>
      <c r="O253" s="172"/>
      <c r="P253" s="172"/>
      <c r="Q253" s="172"/>
      <c r="R253" s="172"/>
      <c r="S253" s="172"/>
      <c r="T253" s="172"/>
      <c r="U253" s="172"/>
      <c r="V253" s="172"/>
      <c r="W253" s="27"/>
      <c r="X253" s="27"/>
    </row>
    <row r="254" spans="1:24" ht="12.75" customHeight="1" x14ac:dyDescent="0.2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36"/>
      <c r="L254" s="27"/>
      <c r="M254" s="35"/>
      <c r="N254" s="172"/>
      <c r="O254" s="172"/>
      <c r="P254" s="172"/>
      <c r="Q254" s="172"/>
      <c r="R254" s="172"/>
      <c r="S254" s="172"/>
      <c r="T254" s="172"/>
      <c r="U254" s="172"/>
      <c r="V254" s="172"/>
      <c r="W254" s="27"/>
      <c r="X254" s="27"/>
    </row>
    <row r="255" spans="1:24" ht="12.75" customHeight="1" x14ac:dyDescent="0.2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36"/>
      <c r="L255" s="27"/>
      <c r="M255" s="35"/>
      <c r="N255" s="172"/>
      <c r="O255" s="172"/>
      <c r="P255" s="172"/>
      <c r="Q255" s="172"/>
      <c r="R255" s="172"/>
      <c r="S255" s="172"/>
      <c r="T255" s="172"/>
      <c r="U255" s="172"/>
      <c r="V255" s="172"/>
      <c r="W255" s="27"/>
      <c r="X255" s="27"/>
    </row>
    <row r="256" spans="1:24" ht="12.75" customHeight="1" x14ac:dyDescent="0.2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36"/>
      <c r="L256" s="27"/>
      <c r="M256" s="35"/>
      <c r="N256" s="172"/>
      <c r="O256" s="172"/>
      <c r="P256" s="172"/>
      <c r="Q256" s="172"/>
      <c r="R256" s="172"/>
      <c r="S256" s="172"/>
      <c r="T256" s="172"/>
      <c r="U256" s="172"/>
      <c r="V256" s="172"/>
      <c r="W256" s="27"/>
      <c r="X256" s="27"/>
    </row>
    <row r="257" spans="1:24" ht="12.75" customHeight="1" x14ac:dyDescent="0.2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36"/>
      <c r="L257" s="27"/>
      <c r="M257" s="35"/>
      <c r="N257" s="172"/>
      <c r="O257" s="172"/>
      <c r="P257" s="172"/>
      <c r="Q257" s="172"/>
      <c r="R257" s="172"/>
      <c r="S257" s="172"/>
      <c r="T257" s="172"/>
      <c r="U257" s="172"/>
      <c r="V257" s="172"/>
      <c r="W257" s="27"/>
      <c r="X257" s="27"/>
    </row>
    <row r="258" spans="1:24" ht="12.75" customHeight="1" x14ac:dyDescent="0.2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36"/>
      <c r="L258" s="27"/>
      <c r="M258" s="35"/>
      <c r="N258" s="172"/>
      <c r="O258" s="172"/>
      <c r="P258" s="172"/>
      <c r="Q258" s="172"/>
      <c r="R258" s="172"/>
      <c r="S258" s="172"/>
      <c r="T258" s="172"/>
      <c r="U258" s="172"/>
      <c r="V258" s="172"/>
      <c r="W258" s="27"/>
      <c r="X258" s="27"/>
    </row>
    <row r="259" spans="1:24" ht="12.75" customHeight="1" x14ac:dyDescent="0.2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36"/>
      <c r="L259" s="27"/>
      <c r="M259" s="35"/>
      <c r="N259" s="172"/>
      <c r="O259" s="172"/>
      <c r="P259" s="172"/>
      <c r="Q259" s="172"/>
      <c r="R259" s="172"/>
      <c r="S259" s="172"/>
      <c r="T259" s="172"/>
      <c r="U259" s="172"/>
      <c r="V259" s="172"/>
      <c r="W259" s="27"/>
      <c r="X259" s="27"/>
    </row>
    <row r="260" spans="1:24" ht="12.75" customHeight="1" x14ac:dyDescent="0.2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36"/>
      <c r="L260" s="27"/>
      <c r="M260" s="35"/>
      <c r="N260" s="172"/>
      <c r="O260" s="172"/>
      <c r="P260" s="172"/>
      <c r="Q260" s="172"/>
      <c r="R260" s="172"/>
      <c r="S260" s="172"/>
      <c r="T260" s="172"/>
      <c r="U260" s="172"/>
      <c r="V260" s="172"/>
      <c r="W260" s="27"/>
      <c r="X260" s="27"/>
    </row>
    <row r="261" spans="1:24" ht="12.75" customHeight="1" x14ac:dyDescent="0.2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36"/>
      <c r="L261" s="27"/>
      <c r="M261" s="35"/>
      <c r="N261" s="172"/>
      <c r="O261" s="172"/>
      <c r="P261" s="172"/>
      <c r="Q261" s="172"/>
      <c r="R261" s="172"/>
      <c r="S261" s="172"/>
      <c r="T261" s="172"/>
      <c r="U261" s="172"/>
      <c r="V261" s="172"/>
      <c r="W261" s="27"/>
      <c r="X261" s="27"/>
    </row>
    <row r="262" spans="1:24" ht="12.75" customHeight="1" x14ac:dyDescent="0.2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36"/>
      <c r="L262" s="27"/>
      <c r="M262" s="35"/>
      <c r="N262" s="172"/>
      <c r="O262" s="172"/>
      <c r="P262" s="172"/>
      <c r="Q262" s="172"/>
      <c r="R262" s="172"/>
      <c r="S262" s="172"/>
      <c r="T262" s="172"/>
      <c r="U262" s="172"/>
      <c r="V262" s="172"/>
      <c r="W262" s="27"/>
      <c r="X262" s="27"/>
    </row>
    <row r="263" spans="1:24" ht="12.75" customHeight="1" x14ac:dyDescent="0.2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36"/>
      <c r="L263" s="27"/>
      <c r="M263" s="35"/>
      <c r="N263" s="172"/>
      <c r="O263" s="172"/>
      <c r="P263" s="172"/>
      <c r="Q263" s="172"/>
      <c r="R263" s="172"/>
      <c r="S263" s="172"/>
      <c r="T263" s="172"/>
      <c r="U263" s="172"/>
      <c r="V263" s="172"/>
      <c r="W263" s="27"/>
      <c r="X263" s="27"/>
    </row>
    <row r="264" spans="1:24" ht="12.75" customHeight="1" x14ac:dyDescent="0.2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36"/>
      <c r="L264" s="27"/>
      <c r="M264" s="35"/>
      <c r="N264" s="172"/>
      <c r="O264" s="172"/>
      <c r="P264" s="172"/>
      <c r="Q264" s="172"/>
      <c r="R264" s="172"/>
      <c r="S264" s="172"/>
      <c r="T264" s="172"/>
      <c r="U264" s="172"/>
      <c r="V264" s="172"/>
      <c r="W264" s="27"/>
      <c r="X264" s="27"/>
    </row>
    <row r="265" spans="1:24" ht="12.75" customHeight="1" x14ac:dyDescent="0.2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36"/>
      <c r="L265" s="27"/>
      <c r="M265" s="35"/>
      <c r="N265" s="172"/>
      <c r="O265" s="172"/>
      <c r="P265" s="172"/>
      <c r="Q265" s="172"/>
      <c r="R265" s="172"/>
      <c r="S265" s="172"/>
      <c r="T265" s="172"/>
      <c r="U265" s="172"/>
      <c r="V265" s="172"/>
      <c r="W265" s="27"/>
      <c r="X265" s="27"/>
    </row>
    <row r="266" spans="1:24" ht="12.75" customHeight="1" x14ac:dyDescent="0.2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36"/>
      <c r="L266" s="27"/>
      <c r="M266" s="35"/>
      <c r="N266" s="172"/>
      <c r="O266" s="172"/>
      <c r="P266" s="172"/>
      <c r="Q266" s="172"/>
      <c r="R266" s="172"/>
      <c r="S266" s="172"/>
      <c r="T266" s="172"/>
      <c r="U266" s="172"/>
      <c r="V266" s="172"/>
      <c r="W266" s="27"/>
      <c r="X266" s="27"/>
    </row>
    <row r="267" spans="1:24" ht="12.75" customHeight="1" x14ac:dyDescent="0.2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36"/>
      <c r="L267" s="27"/>
      <c r="M267" s="35"/>
      <c r="N267" s="172"/>
      <c r="O267" s="172"/>
      <c r="P267" s="172"/>
      <c r="Q267" s="172"/>
      <c r="R267" s="172"/>
      <c r="S267" s="172"/>
      <c r="T267" s="172"/>
      <c r="U267" s="172"/>
      <c r="V267" s="172"/>
      <c r="W267" s="27"/>
      <c r="X267" s="27"/>
    </row>
    <row r="268" spans="1:24" ht="12.75" customHeight="1" x14ac:dyDescent="0.2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36"/>
      <c r="L268" s="27"/>
      <c r="M268" s="35"/>
      <c r="N268" s="172"/>
      <c r="O268" s="172"/>
      <c r="P268" s="172"/>
      <c r="Q268" s="172"/>
      <c r="R268" s="172"/>
      <c r="S268" s="172"/>
      <c r="T268" s="172"/>
      <c r="U268" s="172"/>
      <c r="V268" s="172"/>
      <c r="W268" s="27"/>
      <c r="X268" s="27"/>
    </row>
    <row r="269" spans="1:24" ht="12.75" customHeight="1" x14ac:dyDescent="0.2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36"/>
      <c r="L269" s="27"/>
      <c r="M269" s="35"/>
      <c r="N269" s="172"/>
      <c r="O269" s="172"/>
      <c r="P269" s="172"/>
      <c r="Q269" s="172"/>
      <c r="R269" s="172"/>
      <c r="S269" s="172"/>
      <c r="T269" s="172"/>
      <c r="U269" s="172"/>
      <c r="V269" s="172"/>
      <c r="W269" s="27"/>
      <c r="X269" s="27"/>
    </row>
    <row r="270" spans="1:24" ht="12.75" customHeight="1" x14ac:dyDescent="0.2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36"/>
      <c r="L270" s="27"/>
      <c r="M270" s="35"/>
      <c r="N270" s="172"/>
      <c r="O270" s="172"/>
      <c r="P270" s="172"/>
      <c r="Q270" s="172"/>
      <c r="R270" s="172"/>
      <c r="S270" s="172"/>
      <c r="T270" s="172"/>
      <c r="U270" s="172"/>
      <c r="V270" s="172"/>
      <c r="W270" s="27"/>
      <c r="X270" s="27"/>
    </row>
    <row r="271" spans="1:24" ht="12.75" customHeight="1" x14ac:dyDescent="0.2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36"/>
      <c r="L271" s="27"/>
      <c r="M271" s="35"/>
      <c r="N271" s="172"/>
      <c r="O271" s="172"/>
      <c r="P271" s="172"/>
      <c r="Q271" s="172"/>
      <c r="R271" s="172"/>
      <c r="S271" s="172"/>
      <c r="T271" s="172"/>
      <c r="U271" s="172"/>
      <c r="V271" s="172"/>
      <c r="W271" s="27"/>
      <c r="X271" s="27"/>
    </row>
    <row r="272" spans="1:24" ht="12.75" customHeight="1" x14ac:dyDescent="0.2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36"/>
      <c r="L272" s="27"/>
      <c r="M272" s="35"/>
      <c r="N272" s="172"/>
      <c r="O272" s="172"/>
      <c r="P272" s="172"/>
      <c r="Q272" s="172"/>
      <c r="R272" s="172"/>
      <c r="S272" s="172"/>
      <c r="T272" s="172"/>
      <c r="U272" s="172"/>
      <c r="V272" s="172"/>
      <c r="W272" s="27"/>
      <c r="X272" s="27"/>
    </row>
    <row r="273" spans="1:24" ht="12.75" customHeight="1" x14ac:dyDescent="0.2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36"/>
      <c r="L273" s="27"/>
      <c r="M273" s="35"/>
      <c r="N273" s="172"/>
      <c r="O273" s="172"/>
      <c r="P273" s="172"/>
      <c r="Q273" s="172"/>
      <c r="R273" s="172"/>
      <c r="S273" s="172"/>
      <c r="T273" s="172"/>
      <c r="U273" s="172"/>
      <c r="V273" s="172"/>
      <c r="W273" s="27"/>
      <c r="X273" s="27"/>
    </row>
    <row r="274" spans="1:24" ht="12.75" customHeight="1" x14ac:dyDescent="0.2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36"/>
      <c r="L274" s="27"/>
      <c r="M274" s="35"/>
      <c r="N274" s="172"/>
      <c r="O274" s="172"/>
      <c r="P274" s="172"/>
      <c r="Q274" s="172"/>
      <c r="R274" s="172"/>
      <c r="S274" s="172"/>
      <c r="T274" s="172"/>
      <c r="U274" s="172"/>
      <c r="V274" s="172"/>
      <c r="W274" s="27"/>
      <c r="X274" s="27"/>
    </row>
    <row r="275" spans="1:24" ht="12.75" customHeight="1" x14ac:dyDescent="0.2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36"/>
      <c r="L275" s="27"/>
      <c r="M275" s="35"/>
      <c r="N275" s="172"/>
      <c r="O275" s="172"/>
      <c r="P275" s="172"/>
      <c r="Q275" s="172"/>
      <c r="R275" s="172"/>
      <c r="S275" s="172"/>
      <c r="T275" s="172"/>
      <c r="U275" s="172"/>
      <c r="V275" s="172"/>
      <c r="W275" s="27"/>
      <c r="X275" s="27"/>
    </row>
    <row r="276" spans="1:24" ht="12.75" customHeight="1" x14ac:dyDescent="0.2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36"/>
      <c r="L276" s="27"/>
      <c r="M276" s="35"/>
      <c r="N276" s="172"/>
      <c r="O276" s="172"/>
      <c r="P276" s="172"/>
      <c r="Q276" s="172"/>
      <c r="R276" s="172"/>
      <c r="S276" s="172"/>
      <c r="T276" s="172"/>
      <c r="U276" s="172"/>
      <c r="V276" s="172"/>
      <c r="W276" s="27"/>
      <c r="X276" s="27"/>
    </row>
    <row r="277" spans="1:24" ht="12.75" customHeight="1" x14ac:dyDescent="0.2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36"/>
      <c r="L277" s="27"/>
      <c r="M277" s="35"/>
      <c r="N277" s="172"/>
      <c r="O277" s="172"/>
      <c r="P277" s="172"/>
      <c r="Q277" s="172"/>
      <c r="R277" s="172"/>
      <c r="S277" s="172"/>
      <c r="T277" s="172"/>
      <c r="U277" s="172"/>
      <c r="V277" s="172"/>
      <c r="W277" s="27"/>
      <c r="X277" s="27"/>
    </row>
    <row r="278" spans="1:24" ht="12.75" customHeight="1" x14ac:dyDescent="0.2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36"/>
      <c r="L278" s="27"/>
      <c r="M278" s="35"/>
      <c r="N278" s="172"/>
      <c r="O278" s="172"/>
      <c r="P278" s="172"/>
      <c r="Q278" s="172"/>
      <c r="R278" s="172"/>
      <c r="S278" s="172"/>
      <c r="T278" s="172"/>
      <c r="U278" s="172"/>
      <c r="V278" s="172"/>
      <c r="W278" s="27"/>
      <c r="X278" s="27"/>
    </row>
    <row r="279" spans="1:24" ht="12.75" customHeight="1" x14ac:dyDescent="0.2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36"/>
      <c r="L279" s="27"/>
      <c r="M279" s="35"/>
      <c r="N279" s="172"/>
      <c r="O279" s="172"/>
      <c r="P279" s="172"/>
      <c r="Q279" s="172"/>
      <c r="R279" s="172"/>
      <c r="S279" s="172"/>
      <c r="T279" s="172"/>
      <c r="U279" s="172"/>
      <c r="V279" s="172"/>
      <c r="W279" s="27"/>
      <c r="X279" s="27"/>
    </row>
    <row r="280" spans="1:24" ht="12.75" customHeight="1" x14ac:dyDescent="0.2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36"/>
      <c r="L280" s="27"/>
      <c r="M280" s="35"/>
      <c r="N280" s="172"/>
      <c r="O280" s="172"/>
      <c r="P280" s="172"/>
      <c r="Q280" s="172"/>
      <c r="R280" s="172"/>
      <c r="S280" s="172"/>
      <c r="T280" s="172"/>
      <c r="U280" s="172"/>
      <c r="V280" s="172"/>
      <c r="W280" s="27"/>
      <c r="X280" s="27"/>
    </row>
    <row r="281" spans="1:24" ht="12.75" customHeight="1" x14ac:dyDescent="0.2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36"/>
      <c r="L281" s="27"/>
      <c r="M281" s="35"/>
      <c r="N281" s="172"/>
      <c r="O281" s="172"/>
      <c r="P281" s="172"/>
      <c r="Q281" s="172"/>
      <c r="R281" s="172"/>
      <c r="S281" s="172"/>
      <c r="T281" s="172"/>
      <c r="U281" s="172"/>
      <c r="V281" s="172"/>
      <c r="W281" s="27"/>
      <c r="X281" s="27"/>
    </row>
    <row r="282" spans="1:24" ht="12.75" customHeight="1" x14ac:dyDescent="0.2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36"/>
      <c r="L282" s="27"/>
      <c r="M282" s="35"/>
      <c r="N282" s="172"/>
      <c r="O282" s="172"/>
      <c r="P282" s="172"/>
      <c r="Q282" s="172"/>
      <c r="R282" s="172"/>
      <c r="S282" s="172"/>
      <c r="T282" s="172"/>
      <c r="U282" s="172"/>
      <c r="V282" s="172"/>
      <c r="W282" s="27"/>
      <c r="X282" s="27"/>
    </row>
    <row r="283" spans="1:24" ht="12.75" customHeight="1" x14ac:dyDescent="0.2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36"/>
      <c r="L283" s="27"/>
      <c r="M283" s="35"/>
      <c r="N283" s="172"/>
      <c r="O283" s="172"/>
      <c r="P283" s="172"/>
      <c r="Q283" s="172"/>
      <c r="R283" s="172"/>
      <c r="S283" s="172"/>
      <c r="T283" s="172"/>
      <c r="U283" s="172"/>
      <c r="V283" s="172"/>
      <c r="W283" s="27"/>
      <c r="X283" s="27"/>
    </row>
    <row r="284" spans="1:24" ht="12.75" customHeight="1" x14ac:dyDescent="0.2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36"/>
      <c r="L284" s="27"/>
      <c r="M284" s="35"/>
      <c r="N284" s="172"/>
      <c r="O284" s="172"/>
      <c r="P284" s="172"/>
      <c r="Q284" s="172"/>
      <c r="R284" s="172"/>
      <c r="S284" s="172"/>
      <c r="T284" s="172"/>
      <c r="U284" s="172"/>
      <c r="V284" s="172"/>
      <c r="W284" s="27"/>
      <c r="X284" s="27"/>
    </row>
    <row r="285" spans="1:24" ht="12.75" customHeight="1" x14ac:dyDescent="0.2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36"/>
      <c r="L285" s="27"/>
      <c r="M285" s="35"/>
      <c r="N285" s="172"/>
      <c r="O285" s="172"/>
      <c r="P285" s="172"/>
      <c r="Q285" s="172"/>
      <c r="R285" s="172"/>
      <c r="S285" s="172"/>
      <c r="T285" s="172"/>
      <c r="U285" s="172"/>
      <c r="V285" s="172"/>
      <c r="W285" s="27"/>
      <c r="X285" s="27"/>
    </row>
    <row r="286" spans="1:24" ht="12.75" customHeight="1" x14ac:dyDescent="0.2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36"/>
      <c r="L286" s="27"/>
      <c r="M286" s="35"/>
      <c r="N286" s="172"/>
      <c r="O286" s="172"/>
      <c r="P286" s="172"/>
      <c r="Q286" s="172"/>
      <c r="R286" s="172"/>
      <c r="S286" s="172"/>
      <c r="T286" s="172"/>
      <c r="U286" s="172"/>
      <c r="V286" s="172"/>
      <c r="W286" s="27"/>
      <c r="X286" s="27"/>
    </row>
    <row r="287" spans="1:24" ht="12.75" customHeight="1" x14ac:dyDescent="0.2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36"/>
      <c r="L287" s="27"/>
      <c r="M287" s="35"/>
      <c r="N287" s="172"/>
      <c r="O287" s="172"/>
      <c r="P287" s="172"/>
      <c r="Q287" s="172"/>
      <c r="R287" s="172"/>
      <c r="S287" s="172"/>
      <c r="T287" s="172"/>
      <c r="U287" s="172"/>
      <c r="V287" s="172"/>
      <c r="W287" s="27"/>
      <c r="X287" s="27"/>
    </row>
    <row r="288" spans="1:24" ht="12.75" customHeight="1" x14ac:dyDescent="0.2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36"/>
      <c r="L288" s="27"/>
      <c r="M288" s="35"/>
      <c r="N288" s="172"/>
      <c r="O288" s="172"/>
      <c r="P288" s="172"/>
      <c r="Q288" s="172"/>
      <c r="R288" s="172"/>
      <c r="S288" s="172"/>
      <c r="T288" s="172"/>
      <c r="U288" s="172"/>
      <c r="V288" s="172"/>
      <c r="W288" s="27"/>
      <c r="X288" s="27"/>
    </row>
    <row r="289" spans="1:24" ht="12.75" customHeight="1" x14ac:dyDescent="0.2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36"/>
      <c r="L289" s="27"/>
      <c r="M289" s="35"/>
      <c r="N289" s="172"/>
      <c r="O289" s="172"/>
      <c r="P289" s="172"/>
      <c r="Q289" s="172"/>
      <c r="R289" s="172"/>
      <c r="S289" s="172"/>
      <c r="T289" s="172"/>
      <c r="U289" s="172"/>
      <c r="V289" s="172"/>
      <c r="W289" s="27"/>
      <c r="X289" s="27"/>
    </row>
    <row r="290" spans="1:24" ht="12.75" customHeight="1" x14ac:dyDescent="0.2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36"/>
      <c r="L290" s="27"/>
      <c r="M290" s="35"/>
      <c r="N290" s="172"/>
      <c r="O290" s="172"/>
      <c r="P290" s="172"/>
      <c r="Q290" s="172"/>
      <c r="R290" s="172"/>
      <c r="S290" s="172"/>
      <c r="T290" s="172"/>
      <c r="U290" s="172"/>
      <c r="V290" s="172"/>
      <c r="W290" s="27"/>
      <c r="X290" s="27"/>
    </row>
    <row r="291" spans="1:24" ht="12.75" customHeight="1" x14ac:dyDescent="0.2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36"/>
      <c r="L291" s="27"/>
      <c r="M291" s="35"/>
      <c r="N291" s="172"/>
      <c r="O291" s="172"/>
      <c r="P291" s="172"/>
      <c r="Q291" s="172"/>
      <c r="R291" s="172"/>
      <c r="S291" s="172"/>
      <c r="T291" s="172"/>
      <c r="U291" s="172"/>
      <c r="V291" s="172"/>
      <c r="W291" s="27"/>
      <c r="X291" s="27"/>
    </row>
    <row r="292" spans="1:24" ht="12.75" customHeight="1" x14ac:dyDescent="0.2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36"/>
      <c r="L292" s="27"/>
      <c r="M292" s="35"/>
      <c r="N292" s="172"/>
      <c r="O292" s="172"/>
      <c r="P292" s="172"/>
      <c r="Q292" s="172"/>
      <c r="R292" s="172"/>
      <c r="S292" s="172"/>
      <c r="T292" s="172"/>
      <c r="U292" s="172"/>
      <c r="V292" s="172"/>
      <c r="W292" s="27"/>
      <c r="X292" s="27"/>
    </row>
    <row r="293" spans="1:24" ht="12.75" customHeight="1" x14ac:dyDescent="0.2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36"/>
      <c r="L293" s="27"/>
      <c r="M293" s="35"/>
      <c r="N293" s="172"/>
      <c r="O293" s="172"/>
      <c r="P293" s="172"/>
      <c r="Q293" s="172"/>
      <c r="R293" s="172"/>
      <c r="S293" s="172"/>
      <c r="T293" s="172"/>
      <c r="U293" s="172"/>
      <c r="V293" s="172"/>
      <c r="W293" s="27"/>
      <c r="X293" s="27"/>
    </row>
    <row r="294" spans="1:24" ht="15.75" customHeight="1" x14ac:dyDescent="0.2">
      <c r="K294" s="240"/>
      <c r="N294" s="178"/>
      <c r="O294" s="178"/>
      <c r="P294" s="178"/>
      <c r="Q294" s="178"/>
      <c r="R294" s="178"/>
      <c r="S294" s="178"/>
      <c r="T294" s="178"/>
      <c r="U294" s="178"/>
      <c r="V294" s="178"/>
    </row>
    <row r="295" spans="1:24" ht="15.75" customHeight="1" x14ac:dyDescent="0.2">
      <c r="K295" s="240"/>
      <c r="N295" s="178"/>
      <c r="O295" s="178"/>
      <c r="P295" s="178"/>
      <c r="Q295" s="178"/>
      <c r="R295" s="178"/>
      <c r="S295" s="178"/>
      <c r="T295" s="178"/>
      <c r="U295" s="178"/>
      <c r="V295" s="178"/>
    </row>
    <row r="296" spans="1:24" ht="15.75" customHeight="1" x14ac:dyDescent="0.2">
      <c r="K296" s="240"/>
      <c r="N296" s="178"/>
      <c r="O296" s="178"/>
      <c r="P296" s="178"/>
      <c r="Q296" s="178"/>
      <c r="R296" s="178"/>
      <c r="S296" s="178"/>
      <c r="T296" s="178"/>
      <c r="U296" s="178"/>
      <c r="V296" s="178"/>
    </row>
    <row r="297" spans="1:24" ht="15.75" customHeight="1" x14ac:dyDescent="0.2">
      <c r="K297" s="240"/>
      <c r="N297" s="178"/>
      <c r="O297" s="178"/>
      <c r="P297" s="178"/>
      <c r="Q297" s="178"/>
      <c r="R297" s="178"/>
      <c r="S297" s="178"/>
      <c r="T297" s="178"/>
      <c r="U297" s="178"/>
      <c r="V297" s="178"/>
    </row>
    <row r="298" spans="1:24" ht="15.75" customHeight="1" x14ac:dyDescent="0.2">
      <c r="K298" s="240"/>
      <c r="N298" s="178"/>
      <c r="O298" s="178"/>
      <c r="P298" s="178"/>
      <c r="Q298" s="178"/>
      <c r="R298" s="178"/>
      <c r="S298" s="178"/>
      <c r="T298" s="178"/>
      <c r="U298" s="178"/>
      <c r="V298" s="178"/>
    </row>
    <row r="299" spans="1:24" ht="15.75" customHeight="1" x14ac:dyDescent="0.2">
      <c r="K299" s="240"/>
      <c r="N299" s="178"/>
      <c r="O299" s="178"/>
      <c r="P299" s="178"/>
      <c r="Q299" s="178"/>
      <c r="R299" s="178"/>
      <c r="S299" s="178"/>
      <c r="T299" s="178"/>
      <c r="U299" s="178"/>
      <c r="V299" s="178"/>
    </row>
    <row r="300" spans="1:24" ht="15.75" customHeight="1" x14ac:dyDescent="0.2">
      <c r="K300" s="240"/>
      <c r="N300" s="178"/>
      <c r="O300" s="178"/>
      <c r="P300" s="178"/>
      <c r="Q300" s="178"/>
      <c r="R300" s="178"/>
      <c r="S300" s="178"/>
      <c r="T300" s="178"/>
      <c r="U300" s="178"/>
      <c r="V300" s="178"/>
    </row>
    <row r="301" spans="1:24" ht="15.75" customHeight="1" x14ac:dyDescent="0.2">
      <c r="K301" s="240"/>
      <c r="N301" s="178"/>
      <c r="O301" s="178"/>
      <c r="P301" s="178"/>
      <c r="Q301" s="178"/>
      <c r="R301" s="178"/>
      <c r="S301" s="178"/>
      <c r="T301" s="178"/>
      <c r="U301" s="178"/>
      <c r="V301" s="178"/>
    </row>
    <row r="302" spans="1:24" ht="15.75" customHeight="1" x14ac:dyDescent="0.2">
      <c r="K302" s="240"/>
      <c r="N302" s="178"/>
      <c r="O302" s="178"/>
      <c r="P302" s="178"/>
      <c r="Q302" s="178"/>
      <c r="R302" s="178"/>
      <c r="S302" s="178"/>
      <c r="T302" s="178"/>
      <c r="U302" s="178"/>
      <c r="V302" s="178"/>
    </row>
    <row r="303" spans="1:24" ht="15.75" customHeight="1" x14ac:dyDescent="0.2">
      <c r="K303" s="240"/>
      <c r="N303" s="178"/>
      <c r="O303" s="178"/>
      <c r="P303" s="178"/>
      <c r="Q303" s="178"/>
      <c r="R303" s="178"/>
      <c r="S303" s="178"/>
      <c r="T303" s="178"/>
      <c r="U303" s="178"/>
      <c r="V303" s="178"/>
    </row>
    <row r="304" spans="1:24" ht="15.75" customHeight="1" x14ac:dyDescent="0.2">
      <c r="K304" s="240"/>
      <c r="N304" s="178"/>
      <c r="O304" s="178"/>
      <c r="P304" s="178"/>
      <c r="Q304" s="178"/>
      <c r="R304" s="178"/>
      <c r="S304" s="178"/>
      <c r="T304" s="178"/>
      <c r="U304" s="178"/>
      <c r="V304" s="178"/>
    </row>
    <row r="305" spans="11:22" ht="15.75" customHeight="1" x14ac:dyDescent="0.2">
      <c r="K305" s="240"/>
      <c r="N305" s="178"/>
      <c r="O305" s="178"/>
      <c r="P305" s="178"/>
      <c r="Q305" s="178"/>
      <c r="R305" s="178"/>
      <c r="S305" s="178"/>
      <c r="T305" s="178"/>
      <c r="U305" s="178"/>
      <c r="V305" s="178"/>
    </row>
    <row r="306" spans="11:22" ht="15.75" customHeight="1" x14ac:dyDescent="0.2">
      <c r="K306" s="240"/>
      <c r="N306" s="178"/>
      <c r="O306" s="178"/>
      <c r="P306" s="178"/>
      <c r="Q306" s="178"/>
      <c r="R306" s="178"/>
      <c r="S306" s="178"/>
      <c r="T306" s="178"/>
      <c r="U306" s="178"/>
      <c r="V306" s="178"/>
    </row>
    <row r="307" spans="11:22" ht="15.75" customHeight="1" x14ac:dyDescent="0.2">
      <c r="K307" s="240"/>
      <c r="N307" s="178"/>
      <c r="O307" s="178"/>
      <c r="P307" s="178"/>
      <c r="Q307" s="178"/>
      <c r="R307" s="178"/>
      <c r="S307" s="178"/>
      <c r="T307" s="178"/>
      <c r="U307" s="178"/>
      <c r="V307" s="178"/>
    </row>
    <row r="308" spans="11:22" ht="15.75" customHeight="1" x14ac:dyDescent="0.2">
      <c r="K308" s="240"/>
      <c r="N308" s="178"/>
      <c r="O308" s="178"/>
      <c r="P308" s="178"/>
      <c r="Q308" s="178"/>
      <c r="R308" s="178"/>
      <c r="S308" s="178"/>
      <c r="T308" s="178"/>
      <c r="U308" s="178"/>
      <c r="V308" s="178"/>
    </row>
    <row r="309" spans="11:22" ht="15.75" customHeight="1" x14ac:dyDescent="0.2">
      <c r="K309" s="240"/>
      <c r="N309" s="178"/>
      <c r="O309" s="178"/>
      <c r="P309" s="178"/>
      <c r="Q309" s="178"/>
      <c r="R309" s="178"/>
      <c r="S309" s="178"/>
      <c r="T309" s="178"/>
      <c r="U309" s="178"/>
      <c r="V309" s="178"/>
    </row>
    <row r="310" spans="11:22" ht="15.75" customHeight="1" x14ac:dyDescent="0.2">
      <c r="K310" s="240"/>
      <c r="N310" s="178"/>
      <c r="O310" s="178"/>
      <c r="P310" s="178"/>
      <c r="Q310" s="178"/>
      <c r="R310" s="178"/>
      <c r="S310" s="178"/>
      <c r="T310" s="178"/>
      <c r="U310" s="178"/>
      <c r="V310" s="178"/>
    </row>
    <row r="311" spans="11:22" ht="15.75" customHeight="1" x14ac:dyDescent="0.2">
      <c r="K311" s="240"/>
      <c r="N311" s="178"/>
      <c r="O311" s="178"/>
      <c r="P311" s="178"/>
      <c r="Q311" s="178"/>
      <c r="R311" s="178"/>
      <c r="S311" s="178"/>
      <c r="T311" s="178"/>
      <c r="U311" s="178"/>
      <c r="V311" s="178"/>
    </row>
    <row r="312" spans="11:22" ht="15.75" customHeight="1" x14ac:dyDescent="0.2">
      <c r="K312" s="240"/>
      <c r="N312" s="178"/>
      <c r="O312" s="178"/>
      <c r="P312" s="178"/>
      <c r="Q312" s="178"/>
      <c r="R312" s="178"/>
      <c r="S312" s="178"/>
      <c r="T312" s="178"/>
      <c r="U312" s="178"/>
      <c r="V312" s="178"/>
    </row>
    <row r="313" spans="11:22" ht="15.75" customHeight="1" x14ac:dyDescent="0.2">
      <c r="K313" s="240"/>
      <c r="N313" s="178"/>
      <c r="O313" s="178"/>
      <c r="P313" s="178"/>
      <c r="Q313" s="178"/>
      <c r="R313" s="178"/>
      <c r="S313" s="178"/>
      <c r="T313" s="178"/>
      <c r="U313" s="178"/>
      <c r="V313" s="178"/>
    </row>
    <row r="314" spans="11:22" ht="15.75" customHeight="1" x14ac:dyDescent="0.2">
      <c r="K314" s="240"/>
      <c r="N314" s="178"/>
      <c r="O314" s="178"/>
      <c r="P314" s="178"/>
      <c r="Q314" s="178"/>
      <c r="R314" s="178"/>
      <c r="S314" s="178"/>
      <c r="T314" s="178"/>
      <c r="U314" s="178"/>
      <c r="V314" s="178"/>
    </row>
    <row r="315" spans="11:22" ht="15.75" customHeight="1" x14ac:dyDescent="0.2">
      <c r="K315" s="240"/>
      <c r="N315" s="178"/>
      <c r="O315" s="178"/>
      <c r="P315" s="178"/>
      <c r="Q315" s="178"/>
      <c r="R315" s="178"/>
      <c r="S315" s="178"/>
      <c r="T315" s="178"/>
      <c r="U315" s="178"/>
      <c r="V315" s="178"/>
    </row>
    <row r="316" spans="11:22" ht="15.75" customHeight="1" x14ac:dyDescent="0.2">
      <c r="K316" s="240"/>
      <c r="N316" s="178"/>
      <c r="O316" s="178"/>
      <c r="P316" s="178"/>
      <c r="Q316" s="178"/>
      <c r="R316" s="178"/>
      <c r="S316" s="178"/>
      <c r="T316" s="178"/>
      <c r="U316" s="178"/>
      <c r="V316" s="178"/>
    </row>
    <row r="317" spans="11:22" ht="15.75" customHeight="1" x14ac:dyDescent="0.2">
      <c r="K317" s="240"/>
      <c r="N317" s="178"/>
      <c r="O317" s="178"/>
      <c r="P317" s="178"/>
      <c r="Q317" s="178"/>
      <c r="R317" s="178"/>
      <c r="S317" s="178"/>
      <c r="T317" s="178"/>
      <c r="U317" s="178"/>
      <c r="V317" s="178"/>
    </row>
    <row r="318" spans="11:22" ht="15.75" customHeight="1" x14ac:dyDescent="0.2">
      <c r="K318" s="240"/>
      <c r="N318" s="178"/>
      <c r="O318" s="178"/>
      <c r="P318" s="178"/>
      <c r="Q318" s="178"/>
      <c r="R318" s="178"/>
      <c r="S318" s="178"/>
      <c r="T318" s="178"/>
      <c r="U318" s="178"/>
      <c r="V318" s="178"/>
    </row>
    <row r="319" spans="11:22" ht="15.75" customHeight="1" x14ac:dyDescent="0.2">
      <c r="K319" s="240"/>
      <c r="N319" s="178"/>
      <c r="O319" s="178"/>
      <c r="P319" s="178"/>
      <c r="Q319" s="178"/>
      <c r="R319" s="178"/>
      <c r="S319" s="178"/>
      <c r="T319" s="178"/>
      <c r="U319" s="178"/>
      <c r="V319" s="178"/>
    </row>
    <row r="320" spans="11:22" ht="15.75" customHeight="1" x14ac:dyDescent="0.2">
      <c r="K320" s="240"/>
      <c r="N320" s="178"/>
      <c r="O320" s="178"/>
      <c r="P320" s="178"/>
      <c r="Q320" s="178"/>
      <c r="R320" s="178"/>
      <c r="S320" s="178"/>
      <c r="T320" s="178"/>
      <c r="U320" s="178"/>
      <c r="V320" s="178"/>
    </row>
    <row r="321" spans="11:22" ht="15.75" customHeight="1" x14ac:dyDescent="0.2">
      <c r="K321" s="240"/>
      <c r="N321" s="178"/>
      <c r="O321" s="178"/>
      <c r="P321" s="178"/>
      <c r="Q321" s="178"/>
      <c r="R321" s="178"/>
      <c r="S321" s="178"/>
      <c r="T321" s="178"/>
      <c r="U321" s="178"/>
      <c r="V321" s="178"/>
    </row>
    <row r="322" spans="11:22" ht="15.75" customHeight="1" x14ac:dyDescent="0.2">
      <c r="K322" s="240"/>
      <c r="N322" s="178"/>
      <c r="O322" s="178"/>
      <c r="P322" s="178"/>
      <c r="Q322" s="178"/>
      <c r="R322" s="178"/>
      <c r="S322" s="178"/>
      <c r="T322" s="178"/>
      <c r="U322" s="178"/>
      <c r="V322" s="178"/>
    </row>
    <row r="323" spans="11:22" ht="15.75" customHeight="1" x14ac:dyDescent="0.2">
      <c r="K323" s="240"/>
      <c r="N323" s="178"/>
      <c r="O323" s="178"/>
      <c r="P323" s="178"/>
      <c r="Q323" s="178"/>
      <c r="R323" s="178"/>
      <c r="S323" s="178"/>
      <c r="T323" s="178"/>
      <c r="U323" s="178"/>
      <c r="V323" s="178"/>
    </row>
    <row r="324" spans="11:22" ht="15.75" customHeight="1" x14ac:dyDescent="0.2">
      <c r="K324" s="240"/>
      <c r="N324" s="178"/>
      <c r="O324" s="178"/>
      <c r="P324" s="178"/>
      <c r="Q324" s="178"/>
      <c r="R324" s="178"/>
      <c r="S324" s="178"/>
      <c r="T324" s="178"/>
      <c r="U324" s="178"/>
      <c r="V324" s="178"/>
    </row>
    <row r="325" spans="11:22" ht="15.75" customHeight="1" x14ac:dyDescent="0.2">
      <c r="K325" s="240"/>
      <c r="N325" s="178"/>
      <c r="O325" s="178"/>
      <c r="P325" s="178"/>
      <c r="Q325" s="178"/>
      <c r="R325" s="178"/>
      <c r="S325" s="178"/>
      <c r="T325" s="178"/>
      <c r="U325" s="178"/>
      <c r="V325" s="178"/>
    </row>
    <row r="326" spans="11:22" ht="15.75" customHeight="1" x14ac:dyDescent="0.2">
      <c r="K326" s="240"/>
      <c r="N326" s="178"/>
      <c r="O326" s="178"/>
      <c r="P326" s="178"/>
      <c r="Q326" s="178"/>
      <c r="R326" s="178"/>
      <c r="S326" s="178"/>
      <c r="T326" s="178"/>
      <c r="U326" s="178"/>
      <c r="V326" s="178"/>
    </row>
    <row r="327" spans="11:22" ht="15.75" customHeight="1" x14ac:dyDescent="0.2">
      <c r="K327" s="240"/>
      <c r="N327" s="178"/>
      <c r="O327" s="178"/>
      <c r="P327" s="178"/>
      <c r="Q327" s="178"/>
      <c r="R327" s="178"/>
      <c r="S327" s="178"/>
      <c r="T327" s="178"/>
      <c r="U327" s="178"/>
      <c r="V327" s="178"/>
    </row>
    <row r="328" spans="11:22" ht="15.75" customHeight="1" x14ac:dyDescent="0.2">
      <c r="K328" s="240"/>
      <c r="N328" s="178"/>
      <c r="O328" s="178"/>
      <c r="P328" s="178"/>
      <c r="Q328" s="178"/>
      <c r="R328" s="178"/>
      <c r="S328" s="178"/>
      <c r="T328" s="178"/>
      <c r="U328" s="178"/>
      <c r="V328" s="178"/>
    </row>
    <row r="329" spans="11:22" ht="15.75" customHeight="1" x14ac:dyDescent="0.2">
      <c r="K329" s="240"/>
      <c r="N329" s="178"/>
      <c r="O329" s="178"/>
      <c r="P329" s="178"/>
      <c r="Q329" s="178"/>
      <c r="R329" s="178"/>
      <c r="S329" s="178"/>
      <c r="T329" s="178"/>
      <c r="U329" s="178"/>
      <c r="V329" s="178"/>
    </row>
    <row r="330" spans="11:22" ht="15.75" customHeight="1" x14ac:dyDescent="0.2">
      <c r="K330" s="240"/>
      <c r="N330" s="178"/>
      <c r="O330" s="178"/>
      <c r="P330" s="178"/>
      <c r="Q330" s="178"/>
      <c r="R330" s="178"/>
      <c r="S330" s="178"/>
      <c r="T330" s="178"/>
      <c r="U330" s="178"/>
      <c r="V330" s="178"/>
    </row>
    <row r="331" spans="11:22" ht="15.75" customHeight="1" x14ac:dyDescent="0.2">
      <c r="K331" s="240"/>
      <c r="N331" s="178"/>
      <c r="O331" s="178"/>
      <c r="P331" s="178"/>
      <c r="Q331" s="178"/>
      <c r="R331" s="178"/>
      <c r="S331" s="178"/>
      <c r="T331" s="178"/>
      <c r="U331" s="178"/>
      <c r="V331" s="178"/>
    </row>
    <row r="332" spans="11:22" ht="15.75" customHeight="1" x14ac:dyDescent="0.2">
      <c r="K332" s="240"/>
      <c r="N332" s="178"/>
      <c r="O332" s="178"/>
      <c r="P332" s="178"/>
      <c r="Q332" s="178"/>
      <c r="R332" s="178"/>
      <c r="S332" s="178"/>
      <c r="T332" s="178"/>
      <c r="U332" s="178"/>
      <c r="V332" s="178"/>
    </row>
    <row r="333" spans="11:22" ht="15.75" customHeight="1" x14ac:dyDescent="0.2">
      <c r="K333" s="240"/>
      <c r="N333" s="178"/>
      <c r="O333" s="178"/>
      <c r="P333" s="178"/>
      <c r="Q333" s="178"/>
      <c r="R333" s="178"/>
      <c r="S333" s="178"/>
      <c r="T333" s="178"/>
      <c r="U333" s="178"/>
      <c r="V333" s="178"/>
    </row>
    <row r="334" spans="11:22" ht="15.75" customHeight="1" x14ac:dyDescent="0.2">
      <c r="K334" s="240"/>
      <c r="N334" s="178"/>
      <c r="O334" s="178"/>
      <c r="P334" s="178"/>
      <c r="Q334" s="178"/>
      <c r="R334" s="178"/>
      <c r="S334" s="178"/>
      <c r="T334" s="178"/>
      <c r="U334" s="178"/>
      <c r="V334" s="178"/>
    </row>
    <row r="335" spans="11:22" ht="15.75" customHeight="1" x14ac:dyDescent="0.2">
      <c r="K335" s="240"/>
      <c r="N335" s="178"/>
      <c r="O335" s="178"/>
      <c r="P335" s="178"/>
      <c r="Q335" s="178"/>
      <c r="R335" s="178"/>
      <c r="S335" s="178"/>
      <c r="T335" s="178"/>
      <c r="U335" s="178"/>
      <c r="V335" s="178"/>
    </row>
    <row r="336" spans="11:22" ht="15.75" customHeight="1" x14ac:dyDescent="0.2">
      <c r="K336" s="240"/>
      <c r="N336" s="178"/>
      <c r="O336" s="178"/>
      <c r="P336" s="178"/>
      <c r="Q336" s="178"/>
      <c r="R336" s="178"/>
      <c r="S336" s="178"/>
      <c r="T336" s="178"/>
      <c r="U336" s="178"/>
      <c r="V336" s="178"/>
    </row>
    <row r="337" spans="11:22" ht="15.75" customHeight="1" x14ac:dyDescent="0.2">
      <c r="K337" s="240"/>
      <c r="N337" s="178"/>
      <c r="O337" s="178"/>
      <c r="P337" s="178"/>
      <c r="Q337" s="178"/>
      <c r="R337" s="178"/>
      <c r="S337" s="178"/>
      <c r="T337" s="178"/>
      <c r="U337" s="178"/>
      <c r="V337" s="178"/>
    </row>
    <row r="338" spans="11:22" ht="15.75" customHeight="1" x14ac:dyDescent="0.2">
      <c r="K338" s="240"/>
      <c r="N338" s="178"/>
      <c r="O338" s="178"/>
      <c r="P338" s="178"/>
      <c r="Q338" s="178"/>
      <c r="R338" s="178"/>
      <c r="S338" s="178"/>
      <c r="T338" s="178"/>
      <c r="U338" s="178"/>
      <c r="V338" s="178"/>
    </row>
    <row r="339" spans="11:22" ht="15.75" customHeight="1" x14ac:dyDescent="0.2">
      <c r="K339" s="240"/>
      <c r="N339" s="178"/>
      <c r="O339" s="178"/>
      <c r="P339" s="178"/>
      <c r="Q339" s="178"/>
      <c r="R339" s="178"/>
      <c r="S339" s="178"/>
      <c r="T339" s="178"/>
      <c r="U339" s="178"/>
      <c r="V339" s="178"/>
    </row>
    <row r="340" spans="11:22" ht="15.75" customHeight="1" x14ac:dyDescent="0.2">
      <c r="K340" s="240"/>
      <c r="N340" s="178"/>
      <c r="O340" s="178"/>
      <c r="P340" s="178"/>
      <c r="Q340" s="178"/>
      <c r="R340" s="178"/>
      <c r="S340" s="178"/>
      <c r="T340" s="178"/>
      <c r="U340" s="178"/>
      <c r="V340" s="178"/>
    </row>
    <row r="341" spans="11:22" ht="15.75" customHeight="1" x14ac:dyDescent="0.2">
      <c r="K341" s="240"/>
      <c r="N341" s="178"/>
      <c r="O341" s="178"/>
      <c r="P341" s="178"/>
      <c r="Q341" s="178"/>
      <c r="R341" s="178"/>
      <c r="S341" s="178"/>
      <c r="T341" s="178"/>
      <c r="U341" s="178"/>
      <c r="V341" s="178"/>
    </row>
    <row r="342" spans="11:22" ht="15.75" customHeight="1" x14ac:dyDescent="0.2">
      <c r="K342" s="240"/>
      <c r="N342" s="178"/>
      <c r="O342" s="178"/>
      <c r="P342" s="178"/>
      <c r="Q342" s="178"/>
      <c r="R342" s="178"/>
      <c r="S342" s="178"/>
      <c r="T342" s="178"/>
      <c r="U342" s="178"/>
      <c r="V342" s="178"/>
    </row>
    <row r="343" spans="11:22" ht="15.75" customHeight="1" x14ac:dyDescent="0.2">
      <c r="K343" s="240"/>
      <c r="N343" s="178"/>
      <c r="O343" s="178"/>
      <c r="P343" s="178"/>
      <c r="Q343" s="178"/>
      <c r="R343" s="178"/>
      <c r="S343" s="178"/>
      <c r="T343" s="178"/>
      <c r="U343" s="178"/>
      <c r="V343" s="178"/>
    </row>
    <row r="344" spans="11:22" ht="15.75" customHeight="1" x14ac:dyDescent="0.2">
      <c r="K344" s="240"/>
      <c r="N344" s="178"/>
      <c r="O344" s="178"/>
      <c r="P344" s="178"/>
      <c r="Q344" s="178"/>
      <c r="R344" s="178"/>
      <c r="S344" s="178"/>
      <c r="T344" s="178"/>
      <c r="U344" s="178"/>
      <c r="V344" s="178"/>
    </row>
    <row r="345" spans="11:22" ht="15.75" customHeight="1" x14ac:dyDescent="0.2">
      <c r="K345" s="240"/>
      <c r="N345" s="178"/>
      <c r="O345" s="178"/>
      <c r="P345" s="178"/>
      <c r="Q345" s="178"/>
      <c r="R345" s="178"/>
      <c r="S345" s="178"/>
      <c r="T345" s="178"/>
      <c r="U345" s="178"/>
      <c r="V345" s="178"/>
    </row>
    <row r="346" spans="11:22" ht="15.75" customHeight="1" x14ac:dyDescent="0.2">
      <c r="K346" s="240"/>
      <c r="N346" s="178"/>
      <c r="O346" s="178"/>
      <c r="P346" s="178"/>
      <c r="Q346" s="178"/>
      <c r="R346" s="178"/>
      <c r="S346" s="178"/>
      <c r="T346" s="178"/>
      <c r="U346" s="178"/>
      <c r="V346" s="178"/>
    </row>
    <row r="347" spans="11:22" ht="15.75" customHeight="1" x14ac:dyDescent="0.2">
      <c r="K347" s="240"/>
      <c r="N347" s="178"/>
      <c r="O347" s="178"/>
      <c r="P347" s="178"/>
      <c r="Q347" s="178"/>
      <c r="R347" s="178"/>
      <c r="S347" s="178"/>
      <c r="T347" s="178"/>
      <c r="U347" s="178"/>
      <c r="V347" s="178"/>
    </row>
    <row r="348" spans="11:22" ht="15.75" customHeight="1" x14ac:dyDescent="0.2">
      <c r="K348" s="240"/>
      <c r="N348" s="178"/>
      <c r="O348" s="178"/>
      <c r="P348" s="178"/>
      <c r="Q348" s="178"/>
      <c r="R348" s="178"/>
      <c r="S348" s="178"/>
      <c r="T348" s="178"/>
      <c r="U348" s="178"/>
      <c r="V348" s="178"/>
    </row>
    <row r="349" spans="11:22" ht="15.75" customHeight="1" x14ac:dyDescent="0.2">
      <c r="K349" s="240"/>
      <c r="N349" s="178"/>
      <c r="O349" s="178"/>
      <c r="P349" s="178"/>
      <c r="Q349" s="178"/>
      <c r="R349" s="178"/>
      <c r="S349" s="178"/>
      <c r="T349" s="178"/>
      <c r="U349" s="178"/>
      <c r="V349" s="178"/>
    </row>
    <row r="350" spans="11:22" ht="15.75" customHeight="1" x14ac:dyDescent="0.2">
      <c r="K350" s="240"/>
      <c r="N350" s="178"/>
      <c r="O350" s="178"/>
      <c r="P350" s="178"/>
      <c r="Q350" s="178"/>
      <c r="R350" s="178"/>
      <c r="S350" s="178"/>
      <c r="T350" s="178"/>
      <c r="U350" s="178"/>
      <c r="V350" s="178"/>
    </row>
    <row r="351" spans="11:22" ht="15.75" customHeight="1" x14ac:dyDescent="0.2">
      <c r="K351" s="240"/>
      <c r="N351" s="178"/>
      <c r="O351" s="178"/>
      <c r="P351" s="178"/>
      <c r="Q351" s="178"/>
      <c r="R351" s="178"/>
      <c r="S351" s="178"/>
      <c r="T351" s="178"/>
      <c r="U351" s="178"/>
      <c r="V351" s="178"/>
    </row>
    <row r="352" spans="11:22" ht="15.75" customHeight="1" x14ac:dyDescent="0.2">
      <c r="K352" s="240"/>
      <c r="N352" s="178"/>
      <c r="O352" s="178"/>
      <c r="P352" s="178"/>
      <c r="Q352" s="178"/>
      <c r="R352" s="178"/>
      <c r="S352" s="178"/>
      <c r="T352" s="178"/>
      <c r="U352" s="178"/>
      <c r="V352" s="178"/>
    </row>
    <row r="353" spans="11:22" ht="15.75" customHeight="1" x14ac:dyDescent="0.2">
      <c r="K353" s="240"/>
      <c r="N353" s="178"/>
      <c r="O353" s="178"/>
      <c r="P353" s="178"/>
      <c r="Q353" s="178"/>
      <c r="R353" s="178"/>
      <c r="S353" s="178"/>
      <c r="T353" s="178"/>
      <c r="U353" s="178"/>
      <c r="V353" s="178"/>
    </row>
    <row r="354" spans="11:22" ht="15.75" customHeight="1" x14ac:dyDescent="0.2">
      <c r="K354" s="240"/>
      <c r="N354" s="178"/>
      <c r="O354" s="178"/>
      <c r="P354" s="178"/>
      <c r="Q354" s="178"/>
      <c r="R354" s="178"/>
      <c r="S354" s="178"/>
      <c r="T354" s="178"/>
      <c r="U354" s="178"/>
      <c r="V354" s="178"/>
    </row>
    <row r="355" spans="11:22" ht="15.75" customHeight="1" x14ac:dyDescent="0.2">
      <c r="K355" s="240"/>
      <c r="N355" s="178"/>
      <c r="O355" s="178"/>
      <c r="P355" s="178"/>
      <c r="Q355" s="178"/>
      <c r="R355" s="178"/>
      <c r="S355" s="178"/>
      <c r="T355" s="178"/>
      <c r="U355" s="178"/>
      <c r="V355" s="178"/>
    </row>
    <row r="356" spans="11:22" ht="15.75" customHeight="1" x14ac:dyDescent="0.2">
      <c r="K356" s="240"/>
      <c r="N356" s="178"/>
      <c r="O356" s="178"/>
      <c r="P356" s="178"/>
      <c r="Q356" s="178"/>
      <c r="R356" s="178"/>
      <c r="S356" s="178"/>
      <c r="T356" s="178"/>
      <c r="U356" s="178"/>
      <c r="V356" s="178"/>
    </row>
    <row r="357" spans="11:22" ht="15.75" customHeight="1" x14ac:dyDescent="0.2">
      <c r="K357" s="240"/>
      <c r="N357" s="178"/>
      <c r="O357" s="178"/>
      <c r="P357" s="178"/>
      <c r="Q357" s="178"/>
      <c r="R357" s="178"/>
      <c r="S357" s="178"/>
      <c r="T357" s="178"/>
      <c r="U357" s="178"/>
      <c r="V357" s="178"/>
    </row>
    <row r="358" spans="11:22" ht="15.75" customHeight="1" x14ac:dyDescent="0.2">
      <c r="K358" s="240"/>
      <c r="N358" s="178"/>
      <c r="O358" s="178"/>
      <c r="P358" s="178"/>
      <c r="Q358" s="178"/>
      <c r="R358" s="178"/>
      <c r="S358" s="178"/>
      <c r="T358" s="178"/>
      <c r="U358" s="178"/>
      <c r="V358" s="178"/>
    </row>
    <row r="359" spans="11:22" ht="15.75" customHeight="1" x14ac:dyDescent="0.2">
      <c r="K359" s="240"/>
      <c r="N359" s="178"/>
      <c r="O359" s="178"/>
      <c r="P359" s="178"/>
      <c r="Q359" s="178"/>
      <c r="R359" s="178"/>
      <c r="S359" s="178"/>
      <c r="T359" s="178"/>
      <c r="U359" s="178"/>
      <c r="V359" s="178"/>
    </row>
    <row r="360" spans="11:22" ht="15.75" customHeight="1" x14ac:dyDescent="0.2">
      <c r="K360" s="240"/>
      <c r="N360" s="178"/>
      <c r="O360" s="178"/>
      <c r="P360" s="178"/>
      <c r="Q360" s="178"/>
      <c r="R360" s="178"/>
      <c r="S360" s="178"/>
      <c r="T360" s="178"/>
      <c r="U360" s="178"/>
      <c r="V360" s="178"/>
    </row>
    <row r="361" spans="11:22" ht="15.75" customHeight="1" x14ac:dyDescent="0.2">
      <c r="K361" s="240"/>
      <c r="N361" s="178"/>
      <c r="O361" s="178"/>
      <c r="P361" s="178"/>
      <c r="Q361" s="178"/>
      <c r="R361" s="178"/>
      <c r="S361" s="178"/>
      <c r="T361" s="178"/>
      <c r="U361" s="178"/>
      <c r="V361" s="178"/>
    </row>
    <row r="362" spans="11:22" ht="15.75" customHeight="1" x14ac:dyDescent="0.2">
      <c r="K362" s="240"/>
      <c r="N362" s="178"/>
      <c r="O362" s="178"/>
      <c r="P362" s="178"/>
      <c r="Q362" s="178"/>
      <c r="R362" s="178"/>
      <c r="S362" s="178"/>
      <c r="T362" s="178"/>
      <c r="U362" s="178"/>
      <c r="V362" s="178"/>
    </row>
    <row r="363" spans="11:22" ht="15.75" customHeight="1" x14ac:dyDescent="0.2">
      <c r="K363" s="240"/>
      <c r="N363" s="178"/>
      <c r="O363" s="178"/>
      <c r="P363" s="178"/>
      <c r="Q363" s="178"/>
      <c r="R363" s="178"/>
      <c r="S363" s="178"/>
      <c r="T363" s="178"/>
      <c r="U363" s="178"/>
      <c r="V363" s="178"/>
    </row>
    <row r="364" spans="11:22" ht="15.75" customHeight="1" x14ac:dyDescent="0.2">
      <c r="K364" s="240"/>
      <c r="N364" s="178"/>
      <c r="O364" s="178"/>
      <c r="P364" s="178"/>
      <c r="Q364" s="178"/>
      <c r="R364" s="178"/>
      <c r="S364" s="178"/>
      <c r="T364" s="178"/>
      <c r="U364" s="178"/>
      <c r="V364" s="178"/>
    </row>
    <row r="365" spans="11:22" ht="15.75" customHeight="1" x14ac:dyDescent="0.2">
      <c r="K365" s="240"/>
      <c r="N365" s="178"/>
      <c r="O365" s="178"/>
      <c r="P365" s="178"/>
      <c r="Q365" s="178"/>
      <c r="R365" s="178"/>
      <c r="S365" s="178"/>
      <c r="T365" s="178"/>
      <c r="U365" s="178"/>
      <c r="V365" s="178"/>
    </row>
    <row r="366" spans="11:22" ht="15.75" customHeight="1" x14ac:dyDescent="0.2">
      <c r="K366" s="240"/>
      <c r="N366" s="178"/>
      <c r="O366" s="178"/>
      <c r="P366" s="178"/>
      <c r="Q366" s="178"/>
      <c r="R366" s="178"/>
      <c r="S366" s="178"/>
      <c r="T366" s="178"/>
      <c r="U366" s="178"/>
      <c r="V366" s="178"/>
    </row>
    <row r="367" spans="11:22" ht="15.75" customHeight="1" x14ac:dyDescent="0.2">
      <c r="K367" s="240"/>
      <c r="N367" s="178"/>
      <c r="O367" s="178"/>
      <c r="P367" s="178"/>
      <c r="Q367" s="178"/>
      <c r="R367" s="178"/>
      <c r="S367" s="178"/>
      <c r="T367" s="178"/>
      <c r="U367" s="178"/>
      <c r="V367" s="178"/>
    </row>
    <row r="368" spans="11:22" ht="15.75" customHeight="1" x14ac:dyDescent="0.2">
      <c r="K368" s="240"/>
      <c r="N368" s="178"/>
      <c r="O368" s="178"/>
      <c r="P368" s="178"/>
      <c r="Q368" s="178"/>
      <c r="R368" s="178"/>
      <c r="S368" s="178"/>
      <c r="T368" s="178"/>
      <c r="U368" s="178"/>
      <c r="V368" s="178"/>
    </row>
    <row r="369" spans="11:22" ht="15.75" customHeight="1" x14ac:dyDescent="0.2">
      <c r="K369" s="240"/>
      <c r="N369" s="178"/>
      <c r="O369" s="178"/>
      <c r="P369" s="178"/>
      <c r="Q369" s="178"/>
      <c r="R369" s="178"/>
      <c r="S369" s="178"/>
      <c r="T369" s="178"/>
      <c r="U369" s="178"/>
      <c r="V369" s="178"/>
    </row>
    <row r="370" spans="11:22" ht="15.75" customHeight="1" x14ac:dyDescent="0.2">
      <c r="K370" s="240"/>
      <c r="N370" s="178"/>
      <c r="O370" s="178"/>
      <c r="P370" s="178"/>
      <c r="Q370" s="178"/>
      <c r="R370" s="178"/>
      <c r="S370" s="178"/>
      <c r="T370" s="178"/>
      <c r="U370" s="178"/>
      <c r="V370" s="178"/>
    </row>
    <row r="371" spans="11:22" ht="15.75" customHeight="1" x14ac:dyDescent="0.2">
      <c r="K371" s="240"/>
      <c r="N371" s="178"/>
      <c r="O371" s="178"/>
      <c r="P371" s="178"/>
      <c r="Q371" s="178"/>
      <c r="R371" s="178"/>
      <c r="S371" s="178"/>
      <c r="T371" s="178"/>
      <c r="U371" s="178"/>
      <c r="V371" s="178"/>
    </row>
    <row r="372" spans="11:22" ht="15.75" customHeight="1" x14ac:dyDescent="0.2">
      <c r="K372" s="240"/>
      <c r="N372" s="178"/>
      <c r="O372" s="178"/>
      <c r="P372" s="178"/>
      <c r="Q372" s="178"/>
      <c r="R372" s="178"/>
      <c r="S372" s="178"/>
      <c r="T372" s="178"/>
      <c r="U372" s="178"/>
      <c r="V372" s="178"/>
    </row>
    <row r="373" spans="11:22" ht="15.75" customHeight="1" x14ac:dyDescent="0.2">
      <c r="K373" s="240"/>
      <c r="N373" s="178"/>
      <c r="O373" s="178"/>
      <c r="P373" s="178"/>
      <c r="Q373" s="178"/>
      <c r="R373" s="178"/>
      <c r="S373" s="178"/>
      <c r="T373" s="178"/>
      <c r="U373" s="178"/>
      <c r="V373" s="178"/>
    </row>
    <row r="374" spans="11:22" ht="15.75" customHeight="1" x14ac:dyDescent="0.2">
      <c r="K374" s="240"/>
      <c r="N374" s="178"/>
      <c r="O374" s="178"/>
      <c r="P374" s="178"/>
      <c r="Q374" s="178"/>
      <c r="R374" s="178"/>
      <c r="S374" s="178"/>
      <c r="T374" s="178"/>
      <c r="U374" s="178"/>
      <c r="V374" s="178"/>
    </row>
    <row r="375" spans="11:22" ht="15.75" customHeight="1" x14ac:dyDescent="0.2">
      <c r="K375" s="240"/>
      <c r="N375" s="178"/>
      <c r="O375" s="178"/>
      <c r="P375" s="178"/>
      <c r="Q375" s="178"/>
      <c r="R375" s="178"/>
      <c r="S375" s="178"/>
      <c r="T375" s="178"/>
      <c r="U375" s="178"/>
      <c r="V375" s="178"/>
    </row>
    <row r="376" spans="11:22" ht="15.75" customHeight="1" x14ac:dyDescent="0.2">
      <c r="K376" s="240"/>
      <c r="N376" s="178"/>
      <c r="O376" s="178"/>
      <c r="P376" s="178"/>
      <c r="Q376" s="178"/>
      <c r="R376" s="178"/>
      <c r="S376" s="178"/>
      <c r="T376" s="178"/>
      <c r="U376" s="178"/>
      <c r="V376" s="178"/>
    </row>
    <row r="377" spans="11:22" ht="15.75" customHeight="1" x14ac:dyDescent="0.2">
      <c r="K377" s="240"/>
      <c r="N377" s="178"/>
      <c r="O377" s="178"/>
      <c r="P377" s="178"/>
      <c r="Q377" s="178"/>
      <c r="R377" s="178"/>
      <c r="S377" s="178"/>
      <c r="T377" s="178"/>
      <c r="U377" s="178"/>
      <c r="V377" s="178"/>
    </row>
    <row r="378" spans="11:22" ht="15.75" customHeight="1" x14ac:dyDescent="0.2">
      <c r="K378" s="240"/>
      <c r="N378" s="178"/>
      <c r="O378" s="178"/>
      <c r="P378" s="178"/>
      <c r="Q378" s="178"/>
      <c r="R378" s="178"/>
      <c r="S378" s="178"/>
      <c r="T378" s="178"/>
      <c r="U378" s="178"/>
      <c r="V378" s="178"/>
    </row>
    <row r="379" spans="11:22" ht="15.75" customHeight="1" x14ac:dyDescent="0.2">
      <c r="K379" s="240"/>
      <c r="N379" s="178"/>
      <c r="O379" s="178"/>
      <c r="P379" s="178"/>
      <c r="Q379" s="178"/>
      <c r="R379" s="178"/>
      <c r="S379" s="178"/>
      <c r="T379" s="178"/>
      <c r="U379" s="178"/>
      <c r="V379" s="178"/>
    </row>
    <row r="380" spans="11:22" ht="15.75" customHeight="1" x14ac:dyDescent="0.2">
      <c r="K380" s="240"/>
      <c r="N380" s="178"/>
      <c r="O380" s="178"/>
      <c r="P380" s="178"/>
      <c r="Q380" s="178"/>
      <c r="R380" s="178"/>
      <c r="S380" s="178"/>
      <c r="T380" s="178"/>
      <c r="U380" s="178"/>
      <c r="V380" s="178"/>
    </row>
    <row r="381" spans="11:22" ht="15.75" customHeight="1" x14ac:dyDescent="0.2">
      <c r="K381" s="240"/>
      <c r="N381" s="178"/>
      <c r="O381" s="178"/>
      <c r="P381" s="178"/>
      <c r="Q381" s="178"/>
      <c r="R381" s="178"/>
      <c r="S381" s="178"/>
      <c r="T381" s="178"/>
      <c r="U381" s="178"/>
      <c r="V381" s="178"/>
    </row>
    <row r="382" spans="11:22" ht="15.75" customHeight="1" x14ac:dyDescent="0.2">
      <c r="K382" s="240"/>
      <c r="N382" s="178"/>
      <c r="O382" s="178"/>
      <c r="P382" s="178"/>
      <c r="Q382" s="178"/>
      <c r="R382" s="178"/>
      <c r="S382" s="178"/>
      <c r="T382" s="178"/>
      <c r="U382" s="178"/>
      <c r="V382" s="178"/>
    </row>
    <row r="383" spans="11:22" ht="15.75" customHeight="1" x14ac:dyDescent="0.2">
      <c r="K383" s="240"/>
      <c r="N383" s="178"/>
      <c r="O383" s="178"/>
      <c r="P383" s="178"/>
      <c r="Q383" s="178"/>
      <c r="R383" s="178"/>
      <c r="S383" s="178"/>
      <c r="T383" s="178"/>
      <c r="U383" s="178"/>
      <c r="V383" s="178"/>
    </row>
    <row r="384" spans="11:22" ht="15.75" customHeight="1" x14ac:dyDescent="0.2">
      <c r="K384" s="240"/>
      <c r="N384" s="178"/>
      <c r="O384" s="178"/>
      <c r="P384" s="178"/>
      <c r="Q384" s="178"/>
      <c r="R384" s="178"/>
      <c r="S384" s="178"/>
      <c r="T384" s="178"/>
      <c r="U384" s="178"/>
      <c r="V384" s="178"/>
    </row>
    <row r="385" spans="11:22" ht="15.75" customHeight="1" x14ac:dyDescent="0.2">
      <c r="K385" s="240"/>
      <c r="N385" s="178"/>
      <c r="O385" s="178"/>
      <c r="P385" s="178"/>
      <c r="Q385" s="178"/>
      <c r="R385" s="178"/>
      <c r="S385" s="178"/>
      <c r="T385" s="178"/>
      <c r="U385" s="178"/>
      <c r="V385" s="178"/>
    </row>
    <row r="386" spans="11:22" ht="15.75" customHeight="1" x14ac:dyDescent="0.2">
      <c r="K386" s="240"/>
      <c r="N386" s="178"/>
      <c r="O386" s="178"/>
      <c r="P386" s="178"/>
      <c r="Q386" s="178"/>
      <c r="R386" s="178"/>
      <c r="S386" s="178"/>
      <c r="T386" s="178"/>
      <c r="U386" s="178"/>
      <c r="V386" s="178"/>
    </row>
    <row r="387" spans="11:22" ht="15.75" customHeight="1" x14ac:dyDescent="0.2">
      <c r="K387" s="240"/>
      <c r="N387" s="178"/>
      <c r="O387" s="178"/>
      <c r="P387" s="178"/>
      <c r="Q387" s="178"/>
      <c r="R387" s="178"/>
      <c r="S387" s="178"/>
      <c r="T387" s="178"/>
      <c r="U387" s="178"/>
      <c r="V387" s="178"/>
    </row>
    <row r="388" spans="11:22" ht="15.75" customHeight="1" x14ac:dyDescent="0.2">
      <c r="K388" s="240"/>
      <c r="N388" s="178"/>
      <c r="O388" s="178"/>
      <c r="P388" s="178"/>
      <c r="Q388" s="178"/>
      <c r="R388" s="178"/>
      <c r="S388" s="178"/>
      <c r="T388" s="178"/>
      <c r="U388" s="178"/>
      <c r="V388" s="178"/>
    </row>
    <row r="389" spans="11:22" ht="15.75" customHeight="1" x14ac:dyDescent="0.2">
      <c r="K389" s="240"/>
      <c r="N389" s="178"/>
      <c r="O389" s="178"/>
      <c r="P389" s="178"/>
      <c r="Q389" s="178"/>
      <c r="R389" s="178"/>
      <c r="S389" s="178"/>
      <c r="T389" s="178"/>
      <c r="U389" s="178"/>
      <c r="V389" s="178"/>
    </row>
    <row r="390" spans="11:22" ht="15.75" customHeight="1" x14ac:dyDescent="0.2">
      <c r="K390" s="240"/>
      <c r="N390" s="178"/>
      <c r="O390" s="178"/>
      <c r="P390" s="178"/>
      <c r="Q390" s="178"/>
      <c r="R390" s="178"/>
      <c r="S390" s="178"/>
      <c r="T390" s="178"/>
      <c r="U390" s="178"/>
      <c r="V390" s="178"/>
    </row>
    <row r="391" spans="11:22" ht="15.75" customHeight="1" x14ac:dyDescent="0.2">
      <c r="K391" s="240"/>
      <c r="N391" s="178"/>
      <c r="O391" s="178"/>
      <c r="P391" s="178"/>
      <c r="Q391" s="178"/>
      <c r="R391" s="178"/>
      <c r="S391" s="178"/>
      <c r="T391" s="178"/>
      <c r="U391" s="178"/>
      <c r="V391" s="178"/>
    </row>
    <row r="392" spans="11:22" ht="15.75" customHeight="1" x14ac:dyDescent="0.2">
      <c r="K392" s="240"/>
      <c r="N392" s="178"/>
      <c r="O392" s="178"/>
      <c r="P392" s="178"/>
      <c r="Q392" s="178"/>
      <c r="R392" s="178"/>
      <c r="S392" s="178"/>
      <c r="T392" s="178"/>
      <c r="U392" s="178"/>
      <c r="V392" s="178"/>
    </row>
    <row r="393" spans="11:22" ht="15.75" customHeight="1" x14ac:dyDescent="0.2">
      <c r="K393" s="240"/>
      <c r="N393" s="178"/>
      <c r="O393" s="178"/>
      <c r="P393" s="178"/>
      <c r="Q393" s="178"/>
      <c r="R393" s="178"/>
      <c r="S393" s="178"/>
      <c r="T393" s="178"/>
      <c r="U393" s="178"/>
      <c r="V393" s="178"/>
    </row>
    <row r="394" spans="11:22" ht="15.75" customHeight="1" x14ac:dyDescent="0.2">
      <c r="K394" s="240"/>
      <c r="N394" s="178"/>
      <c r="O394" s="178"/>
      <c r="P394" s="178"/>
      <c r="Q394" s="178"/>
      <c r="R394" s="178"/>
      <c r="S394" s="178"/>
      <c r="T394" s="178"/>
      <c r="U394" s="178"/>
      <c r="V394" s="178"/>
    </row>
    <row r="395" spans="11:22" ht="15.75" customHeight="1" x14ac:dyDescent="0.2">
      <c r="K395" s="240"/>
      <c r="N395" s="178"/>
      <c r="O395" s="178"/>
      <c r="P395" s="178"/>
      <c r="Q395" s="178"/>
      <c r="R395" s="178"/>
      <c r="S395" s="178"/>
      <c r="T395" s="178"/>
      <c r="U395" s="178"/>
      <c r="V395" s="178"/>
    </row>
    <row r="396" spans="11:22" ht="15.75" customHeight="1" x14ac:dyDescent="0.2">
      <c r="K396" s="240"/>
      <c r="N396" s="178"/>
      <c r="O396" s="178"/>
      <c r="P396" s="178"/>
      <c r="Q396" s="178"/>
      <c r="R396" s="178"/>
      <c r="S396" s="178"/>
      <c r="T396" s="178"/>
      <c r="U396" s="178"/>
      <c r="V396" s="178"/>
    </row>
    <row r="397" spans="11:22" ht="15.75" customHeight="1" x14ac:dyDescent="0.2">
      <c r="K397" s="240"/>
      <c r="N397" s="178"/>
      <c r="O397" s="178"/>
      <c r="P397" s="178"/>
      <c r="Q397" s="178"/>
      <c r="R397" s="178"/>
      <c r="S397" s="178"/>
      <c r="T397" s="178"/>
      <c r="U397" s="178"/>
      <c r="V397" s="178"/>
    </row>
    <row r="398" spans="11:22" ht="15.75" customHeight="1" x14ac:dyDescent="0.2">
      <c r="K398" s="240"/>
      <c r="N398" s="178"/>
      <c r="O398" s="178"/>
      <c r="P398" s="178"/>
      <c r="Q398" s="178"/>
      <c r="R398" s="178"/>
      <c r="S398" s="178"/>
      <c r="T398" s="178"/>
      <c r="U398" s="178"/>
      <c r="V398" s="178"/>
    </row>
    <row r="399" spans="11:22" ht="15.75" customHeight="1" x14ac:dyDescent="0.2">
      <c r="K399" s="240"/>
      <c r="N399" s="178"/>
      <c r="O399" s="178"/>
      <c r="P399" s="178"/>
      <c r="Q399" s="178"/>
      <c r="R399" s="178"/>
      <c r="S399" s="178"/>
      <c r="T399" s="178"/>
      <c r="U399" s="178"/>
      <c r="V399" s="178"/>
    </row>
    <row r="400" spans="11:22" ht="15.75" customHeight="1" x14ac:dyDescent="0.2">
      <c r="K400" s="240"/>
      <c r="N400" s="178"/>
      <c r="O400" s="178"/>
      <c r="P400" s="178"/>
      <c r="Q400" s="178"/>
      <c r="R400" s="178"/>
      <c r="S400" s="178"/>
      <c r="T400" s="178"/>
      <c r="U400" s="178"/>
      <c r="V400" s="178"/>
    </row>
    <row r="401" spans="11:22" ht="15.75" customHeight="1" x14ac:dyDescent="0.2">
      <c r="K401" s="240"/>
      <c r="N401" s="178"/>
      <c r="O401" s="178"/>
      <c r="P401" s="178"/>
      <c r="Q401" s="178"/>
      <c r="R401" s="178"/>
      <c r="S401" s="178"/>
      <c r="T401" s="178"/>
      <c r="U401" s="178"/>
      <c r="V401" s="178"/>
    </row>
    <row r="402" spans="11:22" ht="15.75" customHeight="1" x14ac:dyDescent="0.2">
      <c r="K402" s="240"/>
      <c r="N402" s="178"/>
      <c r="O402" s="178"/>
      <c r="P402" s="178"/>
      <c r="Q402" s="178"/>
      <c r="R402" s="178"/>
      <c r="S402" s="178"/>
      <c r="T402" s="178"/>
      <c r="U402" s="178"/>
      <c r="V402" s="178"/>
    </row>
    <row r="403" spans="11:22" ht="15.75" customHeight="1" x14ac:dyDescent="0.2">
      <c r="K403" s="240"/>
      <c r="N403" s="178"/>
      <c r="O403" s="178"/>
      <c r="P403" s="178"/>
      <c r="Q403" s="178"/>
      <c r="R403" s="178"/>
      <c r="S403" s="178"/>
      <c r="T403" s="178"/>
      <c r="U403" s="178"/>
      <c r="V403" s="178"/>
    </row>
    <row r="404" spans="11:22" ht="15.75" customHeight="1" x14ac:dyDescent="0.2">
      <c r="K404" s="240"/>
      <c r="N404" s="178"/>
      <c r="O404" s="178"/>
      <c r="P404" s="178"/>
      <c r="Q404" s="178"/>
      <c r="R404" s="178"/>
      <c r="S404" s="178"/>
      <c r="T404" s="178"/>
      <c r="U404" s="178"/>
      <c r="V404" s="178"/>
    </row>
    <row r="405" spans="11:22" ht="15.75" customHeight="1" x14ac:dyDescent="0.2">
      <c r="K405" s="240"/>
      <c r="N405" s="178"/>
      <c r="O405" s="178"/>
      <c r="P405" s="178"/>
      <c r="Q405" s="178"/>
      <c r="R405" s="178"/>
      <c r="S405" s="178"/>
      <c r="T405" s="178"/>
      <c r="U405" s="178"/>
      <c r="V405" s="178"/>
    </row>
    <row r="406" spans="11:22" ht="15.75" customHeight="1" x14ac:dyDescent="0.2">
      <c r="K406" s="240"/>
      <c r="N406" s="178"/>
      <c r="O406" s="178"/>
      <c r="P406" s="178"/>
      <c r="Q406" s="178"/>
      <c r="R406" s="178"/>
      <c r="S406" s="178"/>
      <c r="T406" s="178"/>
      <c r="U406" s="178"/>
      <c r="V406" s="178"/>
    </row>
    <row r="407" spans="11:22" ht="15.75" customHeight="1" x14ac:dyDescent="0.2">
      <c r="K407" s="240"/>
      <c r="N407" s="178"/>
      <c r="O407" s="178"/>
      <c r="P407" s="178"/>
      <c r="Q407" s="178"/>
      <c r="R407" s="178"/>
      <c r="S407" s="178"/>
      <c r="T407" s="178"/>
      <c r="U407" s="178"/>
      <c r="V407" s="178"/>
    </row>
    <row r="408" spans="11:22" ht="15.75" customHeight="1" x14ac:dyDescent="0.2">
      <c r="K408" s="240"/>
      <c r="N408" s="178"/>
      <c r="O408" s="178"/>
      <c r="P408" s="178"/>
      <c r="Q408" s="178"/>
      <c r="R408" s="178"/>
      <c r="S408" s="178"/>
      <c r="T408" s="178"/>
      <c r="U408" s="178"/>
      <c r="V408" s="178"/>
    </row>
    <row r="409" spans="11:22" ht="15.75" customHeight="1" x14ac:dyDescent="0.2">
      <c r="K409" s="240"/>
      <c r="N409" s="178"/>
      <c r="O409" s="178"/>
      <c r="P409" s="178"/>
      <c r="Q409" s="178"/>
      <c r="R409" s="178"/>
      <c r="S409" s="178"/>
      <c r="T409" s="178"/>
      <c r="U409" s="178"/>
      <c r="V409" s="178"/>
    </row>
    <row r="410" spans="11:22" ht="15.75" customHeight="1" x14ac:dyDescent="0.2">
      <c r="K410" s="240"/>
      <c r="N410" s="178"/>
      <c r="O410" s="178"/>
      <c r="P410" s="178"/>
      <c r="Q410" s="178"/>
      <c r="R410" s="178"/>
      <c r="S410" s="178"/>
      <c r="T410" s="178"/>
      <c r="U410" s="178"/>
      <c r="V410" s="178"/>
    </row>
    <row r="411" spans="11:22" ht="15.75" customHeight="1" x14ac:dyDescent="0.2">
      <c r="K411" s="240"/>
      <c r="N411" s="178"/>
      <c r="O411" s="178"/>
      <c r="P411" s="178"/>
      <c r="Q411" s="178"/>
      <c r="R411" s="178"/>
      <c r="S411" s="178"/>
      <c r="T411" s="178"/>
      <c r="U411" s="178"/>
      <c r="V411" s="178"/>
    </row>
    <row r="412" spans="11:22" ht="15.75" customHeight="1" x14ac:dyDescent="0.2">
      <c r="K412" s="240"/>
      <c r="N412" s="178"/>
      <c r="O412" s="178"/>
      <c r="P412" s="178"/>
      <c r="Q412" s="178"/>
      <c r="R412" s="178"/>
      <c r="S412" s="178"/>
      <c r="T412" s="178"/>
      <c r="U412" s="178"/>
      <c r="V412" s="178"/>
    </row>
    <row r="413" spans="11:22" ht="15.75" customHeight="1" x14ac:dyDescent="0.2">
      <c r="K413" s="240"/>
      <c r="N413" s="178"/>
      <c r="O413" s="178"/>
      <c r="P413" s="178"/>
      <c r="Q413" s="178"/>
      <c r="R413" s="178"/>
      <c r="S413" s="178"/>
      <c r="T413" s="178"/>
      <c r="U413" s="178"/>
      <c r="V413" s="178"/>
    </row>
    <row r="414" spans="11:22" ht="15.75" customHeight="1" x14ac:dyDescent="0.2">
      <c r="K414" s="240"/>
      <c r="N414" s="178"/>
      <c r="O414" s="178"/>
      <c r="P414" s="178"/>
      <c r="Q414" s="178"/>
      <c r="R414" s="178"/>
      <c r="S414" s="178"/>
      <c r="T414" s="178"/>
      <c r="U414" s="178"/>
      <c r="V414" s="178"/>
    </row>
    <row r="415" spans="11:22" ht="15.75" customHeight="1" x14ac:dyDescent="0.2">
      <c r="K415" s="240"/>
      <c r="N415" s="178"/>
      <c r="O415" s="178"/>
      <c r="P415" s="178"/>
      <c r="Q415" s="178"/>
      <c r="R415" s="178"/>
      <c r="S415" s="178"/>
      <c r="T415" s="178"/>
      <c r="U415" s="178"/>
      <c r="V415" s="178"/>
    </row>
    <row r="416" spans="11:22" ht="15.75" customHeight="1" x14ac:dyDescent="0.2">
      <c r="K416" s="240"/>
      <c r="N416" s="178"/>
      <c r="O416" s="178"/>
      <c r="P416" s="178"/>
      <c r="Q416" s="178"/>
      <c r="R416" s="178"/>
      <c r="S416" s="178"/>
      <c r="T416" s="178"/>
      <c r="U416" s="178"/>
      <c r="V416" s="178"/>
    </row>
    <row r="417" spans="11:22" ht="15.75" customHeight="1" x14ac:dyDescent="0.2">
      <c r="K417" s="240"/>
      <c r="N417" s="178"/>
      <c r="O417" s="178"/>
      <c r="P417" s="178"/>
      <c r="Q417" s="178"/>
      <c r="R417" s="178"/>
      <c r="S417" s="178"/>
      <c r="T417" s="178"/>
      <c r="U417" s="178"/>
      <c r="V417" s="178"/>
    </row>
    <row r="418" spans="11:22" ht="15.75" customHeight="1" x14ac:dyDescent="0.2">
      <c r="K418" s="240"/>
      <c r="N418" s="178"/>
      <c r="O418" s="178"/>
      <c r="P418" s="178"/>
      <c r="Q418" s="178"/>
      <c r="R418" s="178"/>
      <c r="S418" s="178"/>
      <c r="T418" s="178"/>
      <c r="U418" s="178"/>
      <c r="V418" s="178"/>
    </row>
    <row r="419" spans="11:22" ht="15.75" customHeight="1" x14ac:dyDescent="0.2">
      <c r="K419" s="240"/>
      <c r="N419" s="178"/>
      <c r="O419" s="178"/>
      <c r="P419" s="178"/>
      <c r="Q419" s="178"/>
      <c r="R419" s="178"/>
      <c r="S419" s="178"/>
      <c r="T419" s="178"/>
      <c r="U419" s="178"/>
      <c r="V419" s="178"/>
    </row>
    <row r="420" spans="11:22" ht="15.75" customHeight="1" x14ac:dyDescent="0.2">
      <c r="K420" s="240"/>
      <c r="N420" s="178"/>
      <c r="O420" s="178"/>
      <c r="P420" s="178"/>
      <c r="Q420" s="178"/>
      <c r="R420" s="178"/>
      <c r="S420" s="178"/>
      <c r="T420" s="178"/>
      <c r="U420" s="178"/>
      <c r="V420" s="178"/>
    </row>
    <row r="421" spans="11:22" ht="15.75" customHeight="1" x14ac:dyDescent="0.2">
      <c r="K421" s="240"/>
      <c r="N421" s="178"/>
      <c r="O421" s="178"/>
      <c r="P421" s="178"/>
      <c r="Q421" s="178"/>
      <c r="R421" s="178"/>
      <c r="S421" s="178"/>
      <c r="T421" s="178"/>
      <c r="U421" s="178"/>
      <c r="V421" s="178"/>
    </row>
    <row r="422" spans="11:22" ht="15.75" customHeight="1" x14ac:dyDescent="0.2">
      <c r="K422" s="240"/>
      <c r="N422" s="178"/>
      <c r="O422" s="178"/>
      <c r="P422" s="178"/>
      <c r="Q422" s="178"/>
      <c r="R422" s="178"/>
      <c r="S422" s="178"/>
      <c r="T422" s="178"/>
      <c r="U422" s="178"/>
      <c r="V422" s="178"/>
    </row>
    <row r="423" spans="11:22" ht="15.75" customHeight="1" x14ac:dyDescent="0.2">
      <c r="K423" s="240"/>
      <c r="N423" s="178"/>
      <c r="O423" s="178"/>
      <c r="P423" s="178"/>
      <c r="Q423" s="178"/>
      <c r="R423" s="178"/>
      <c r="S423" s="178"/>
      <c r="T423" s="178"/>
      <c r="U423" s="178"/>
      <c r="V423" s="178"/>
    </row>
    <row r="424" spans="11:22" ht="15.75" customHeight="1" x14ac:dyDescent="0.2">
      <c r="K424" s="240"/>
      <c r="N424" s="178"/>
      <c r="O424" s="178"/>
      <c r="P424" s="178"/>
      <c r="Q424" s="178"/>
      <c r="R424" s="178"/>
      <c r="S424" s="178"/>
      <c r="T424" s="178"/>
      <c r="U424" s="178"/>
      <c r="V424" s="178"/>
    </row>
    <row r="425" spans="11:22" ht="15.75" customHeight="1" x14ac:dyDescent="0.2">
      <c r="K425" s="240"/>
      <c r="N425" s="178"/>
      <c r="O425" s="178"/>
      <c r="P425" s="178"/>
      <c r="Q425" s="178"/>
      <c r="R425" s="178"/>
      <c r="S425" s="178"/>
      <c r="T425" s="178"/>
      <c r="U425" s="178"/>
      <c r="V425" s="178"/>
    </row>
    <row r="426" spans="11:22" ht="15.75" customHeight="1" x14ac:dyDescent="0.2">
      <c r="K426" s="240"/>
      <c r="N426" s="178"/>
      <c r="O426" s="178"/>
      <c r="P426" s="178"/>
      <c r="Q426" s="178"/>
      <c r="R426" s="178"/>
      <c r="S426" s="178"/>
      <c r="T426" s="178"/>
      <c r="U426" s="178"/>
      <c r="V426" s="178"/>
    </row>
    <row r="427" spans="11:22" ht="15.75" customHeight="1" x14ac:dyDescent="0.2">
      <c r="K427" s="240"/>
      <c r="N427" s="178"/>
      <c r="O427" s="178"/>
      <c r="P427" s="178"/>
      <c r="Q427" s="178"/>
      <c r="R427" s="178"/>
      <c r="S427" s="178"/>
      <c r="T427" s="178"/>
      <c r="U427" s="178"/>
      <c r="V427" s="178"/>
    </row>
    <row r="428" spans="11:22" ht="15.75" customHeight="1" x14ac:dyDescent="0.2">
      <c r="K428" s="240"/>
      <c r="N428" s="178"/>
      <c r="O428" s="178"/>
      <c r="P428" s="178"/>
      <c r="Q428" s="178"/>
      <c r="R428" s="178"/>
      <c r="S428" s="178"/>
      <c r="T428" s="178"/>
      <c r="U428" s="178"/>
      <c r="V428" s="178"/>
    </row>
    <row r="429" spans="11:22" ht="15.75" customHeight="1" x14ac:dyDescent="0.2">
      <c r="K429" s="240"/>
      <c r="N429" s="178"/>
      <c r="O429" s="178"/>
      <c r="P429" s="178"/>
      <c r="Q429" s="178"/>
      <c r="R429" s="178"/>
      <c r="S429" s="178"/>
      <c r="T429" s="178"/>
      <c r="U429" s="178"/>
      <c r="V429" s="178"/>
    </row>
    <row r="430" spans="11:22" ht="15.75" customHeight="1" x14ac:dyDescent="0.2">
      <c r="K430" s="240"/>
      <c r="N430" s="178"/>
      <c r="O430" s="178"/>
      <c r="P430" s="178"/>
      <c r="Q430" s="178"/>
      <c r="R430" s="178"/>
      <c r="S430" s="178"/>
      <c r="T430" s="178"/>
      <c r="U430" s="178"/>
      <c r="V430" s="178"/>
    </row>
    <row r="431" spans="11:22" ht="15.75" customHeight="1" x14ac:dyDescent="0.2">
      <c r="K431" s="240"/>
      <c r="N431" s="178"/>
      <c r="O431" s="178"/>
      <c r="P431" s="178"/>
      <c r="Q431" s="178"/>
      <c r="R431" s="178"/>
      <c r="S431" s="178"/>
      <c r="T431" s="178"/>
      <c r="U431" s="178"/>
      <c r="V431" s="178"/>
    </row>
    <row r="432" spans="11:22" ht="15.75" customHeight="1" x14ac:dyDescent="0.2">
      <c r="K432" s="240"/>
      <c r="N432" s="178"/>
      <c r="O432" s="178"/>
      <c r="P432" s="178"/>
      <c r="Q432" s="178"/>
      <c r="R432" s="178"/>
      <c r="S432" s="178"/>
      <c r="T432" s="178"/>
      <c r="U432" s="178"/>
      <c r="V432" s="178"/>
    </row>
    <row r="433" spans="11:22" ht="15.75" customHeight="1" x14ac:dyDescent="0.2">
      <c r="K433" s="240"/>
      <c r="N433" s="178"/>
      <c r="O433" s="178"/>
      <c r="P433" s="178"/>
      <c r="Q433" s="178"/>
      <c r="R433" s="178"/>
      <c r="S433" s="178"/>
      <c r="T433" s="178"/>
      <c r="U433" s="178"/>
      <c r="V433" s="178"/>
    </row>
    <row r="434" spans="11:22" ht="15.75" customHeight="1" x14ac:dyDescent="0.2">
      <c r="K434" s="240"/>
      <c r="N434" s="178"/>
      <c r="O434" s="178"/>
      <c r="P434" s="178"/>
      <c r="Q434" s="178"/>
      <c r="R434" s="178"/>
      <c r="S434" s="178"/>
      <c r="T434" s="178"/>
      <c r="U434" s="178"/>
      <c r="V434" s="178"/>
    </row>
    <row r="435" spans="11:22" ht="15.75" customHeight="1" x14ac:dyDescent="0.2">
      <c r="K435" s="240"/>
      <c r="N435" s="178"/>
      <c r="O435" s="178"/>
      <c r="P435" s="178"/>
      <c r="Q435" s="178"/>
      <c r="R435" s="178"/>
      <c r="S435" s="178"/>
      <c r="T435" s="178"/>
      <c r="U435" s="178"/>
      <c r="V435" s="178"/>
    </row>
    <row r="436" spans="11:22" ht="15.75" customHeight="1" x14ac:dyDescent="0.2">
      <c r="K436" s="240"/>
      <c r="N436" s="178"/>
      <c r="O436" s="178"/>
      <c r="P436" s="178"/>
      <c r="Q436" s="178"/>
      <c r="R436" s="178"/>
      <c r="S436" s="178"/>
      <c r="T436" s="178"/>
      <c r="U436" s="178"/>
      <c r="V436" s="178"/>
    </row>
    <row r="437" spans="11:22" ht="15.75" customHeight="1" x14ac:dyDescent="0.2">
      <c r="K437" s="240"/>
      <c r="N437" s="178"/>
      <c r="O437" s="178"/>
      <c r="P437" s="178"/>
      <c r="Q437" s="178"/>
      <c r="R437" s="178"/>
      <c r="S437" s="178"/>
      <c r="T437" s="178"/>
      <c r="U437" s="178"/>
      <c r="V437" s="178"/>
    </row>
    <row r="438" spans="11:22" ht="15.75" customHeight="1" x14ac:dyDescent="0.2">
      <c r="K438" s="240"/>
      <c r="N438" s="178"/>
      <c r="O438" s="178"/>
      <c r="P438" s="178"/>
      <c r="Q438" s="178"/>
      <c r="R438" s="178"/>
      <c r="S438" s="178"/>
      <c r="T438" s="178"/>
      <c r="U438" s="178"/>
      <c r="V438" s="178"/>
    </row>
    <row r="439" spans="11:22" ht="15.75" customHeight="1" x14ac:dyDescent="0.2">
      <c r="K439" s="240"/>
      <c r="N439" s="178"/>
      <c r="O439" s="178"/>
      <c r="P439" s="178"/>
      <c r="Q439" s="178"/>
      <c r="R439" s="178"/>
      <c r="S439" s="178"/>
      <c r="T439" s="178"/>
      <c r="U439" s="178"/>
      <c r="V439" s="178"/>
    </row>
    <row r="440" spans="11:22" ht="15.75" customHeight="1" x14ac:dyDescent="0.2">
      <c r="K440" s="240"/>
      <c r="N440" s="178"/>
      <c r="O440" s="178"/>
      <c r="P440" s="178"/>
      <c r="Q440" s="178"/>
      <c r="R440" s="178"/>
      <c r="S440" s="178"/>
      <c r="T440" s="178"/>
      <c r="U440" s="178"/>
      <c r="V440" s="178"/>
    </row>
    <row r="441" spans="11:22" ht="15.75" customHeight="1" x14ac:dyDescent="0.2">
      <c r="K441" s="240"/>
      <c r="N441" s="178"/>
      <c r="O441" s="178"/>
      <c r="P441" s="178"/>
      <c r="Q441" s="178"/>
      <c r="R441" s="178"/>
      <c r="S441" s="178"/>
      <c r="T441" s="178"/>
      <c r="U441" s="178"/>
      <c r="V441" s="178"/>
    </row>
    <row r="442" spans="11:22" ht="15.75" customHeight="1" x14ac:dyDescent="0.2">
      <c r="K442" s="240"/>
      <c r="N442" s="178"/>
      <c r="O442" s="178"/>
      <c r="P442" s="178"/>
      <c r="Q442" s="178"/>
      <c r="R442" s="178"/>
      <c r="S442" s="178"/>
      <c r="T442" s="178"/>
      <c r="U442" s="178"/>
      <c r="V442" s="178"/>
    </row>
    <row r="443" spans="11:22" ht="15.75" customHeight="1" x14ac:dyDescent="0.2">
      <c r="K443" s="240"/>
      <c r="N443" s="178"/>
      <c r="O443" s="178"/>
      <c r="P443" s="178"/>
      <c r="Q443" s="178"/>
      <c r="R443" s="178"/>
      <c r="S443" s="178"/>
      <c r="T443" s="178"/>
      <c r="U443" s="178"/>
      <c r="V443" s="178"/>
    </row>
    <row r="444" spans="11:22" ht="15.75" customHeight="1" x14ac:dyDescent="0.2">
      <c r="K444" s="240"/>
      <c r="N444" s="178"/>
      <c r="O444" s="178"/>
      <c r="P444" s="178"/>
      <c r="Q444" s="178"/>
      <c r="R444" s="178"/>
      <c r="S444" s="178"/>
      <c r="T444" s="178"/>
      <c r="U444" s="178"/>
      <c r="V444" s="178"/>
    </row>
    <row r="445" spans="11:22" ht="15.75" customHeight="1" x14ac:dyDescent="0.2">
      <c r="K445" s="240"/>
      <c r="N445" s="178"/>
      <c r="O445" s="178"/>
      <c r="P445" s="178"/>
      <c r="Q445" s="178"/>
      <c r="R445" s="178"/>
      <c r="S445" s="178"/>
      <c r="T445" s="178"/>
      <c r="U445" s="178"/>
      <c r="V445" s="178"/>
    </row>
    <row r="446" spans="11:22" ht="15.75" customHeight="1" x14ac:dyDescent="0.2">
      <c r="K446" s="240"/>
      <c r="N446" s="178"/>
      <c r="O446" s="178"/>
      <c r="P446" s="178"/>
      <c r="Q446" s="178"/>
      <c r="R446" s="178"/>
      <c r="S446" s="178"/>
      <c r="T446" s="178"/>
      <c r="U446" s="178"/>
      <c r="V446" s="178"/>
    </row>
    <row r="447" spans="11:22" ht="15.75" customHeight="1" x14ac:dyDescent="0.2">
      <c r="K447" s="240"/>
      <c r="N447" s="178"/>
      <c r="O447" s="178"/>
      <c r="P447" s="178"/>
      <c r="Q447" s="178"/>
      <c r="R447" s="178"/>
      <c r="S447" s="178"/>
      <c r="T447" s="178"/>
      <c r="U447" s="178"/>
      <c r="V447" s="178"/>
    </row>
    <row r="448" spans="11:22" ht="15.75" customHeight="1" x14ac:dyDescent="0.2">
      <c r="K448" s="240"/>
      <c r="N448" s="178"/>
      <c r="O448" s="178"/>
      <c r="P448" s="178"/>
      <c r="Q448" s="178"/>
      <c r="R448" s="178"/>
      <c r="S448" s="178"/>
      <c r="T448" s="178"/>
      <c r="U448" s="178"/>
      <c r="V448" s="178"/>
    </row>
    <row r="449" spans="11:22" ht="15.75" customHeight="1" x14ac:dyDescent="0.2">
      <c r="K449" s="240"/>
      <c r="N449" s="178"/>
      <c r="O449" s="178"/>
      <c r="P449" s="178"/>
      <c r="Q449" s="178"/>
      <c r="R449" s="178"/>
      <c r="S449" s="178"/>
      <c r="T449" s="178"/>
      <c r="U449" s="178"/>
      <c r="V449" s="178"/>
    </row>
    <row r="450" spans="11:22" ht="15.75" customHeight="1" x14ac:dyDescent="0.2">
      <c r="K450" s="240"/>
      <c r="N450" s="178"/>
      <c r="O450" s="178"/>
      <c r="P450" s="178"/>
      <c r="Q450" s="178"/>
      <c r="R450" s="178"/>
      <c r="S450" s="178"/>
      <c r="T450" s="178"/>
      <c r="U450" s="178"/>
      <c r="V450" s="178"/>
    </row>
    <row r="451" spans="11:22" ht="15.75" customHeight="1" x14ac:dyDescent="0.2">
      <c r="K451" s="240"/>
      <c r="N451" s="178"/>
      <c r="O451" s="178"/>
      <c r="P451" s="178"/>
      <c r="Q451" s="178"/>
      <c r="R451" s="178"/>
      <c r="S451" s="178"/>
      <c r="T451" s="178"/>
      <c r="U451" s="178"/>
      <c r="V451" s="178"/>
    </row>
    <row r="452" spans="11:22" ht="15.75" customHeight="1" x14ac:dyDescent="0.2">
      <c r="K452" s="240"/>
      <c r="N452" s="178"/>
      <c r="O452" s="178"/>
      <c r="P452" s="178"/>
      <c r="Q452" s="178"/>
      <c r="R452" s="178"/>
      <c r="S452" s="178"/>
      <c r="T452" s="178"/>
      <c r="U452" s="178"/>
      <c r="V452" s="178"/>
    </row>
    <row r="453" spans="11:22" ht="15.75" customHeight="1" x14ac:dyDescent="0.2">
      <c r="K453" s="240"/>
      <c r="N453" s="178"/>
      <c r="O453" s="178"/>
      <c r="P453" s="178"/>
      <c r="Q453" s="178"/>
      <c r="R453" s="178"/>
      <c r="S453" s="178"/>
      <c r="T453" s="178"/>
      <c r="U453" s="178"/>
      <c r="V453" s="178"/>
    </row>
    <row r="454" spans="11:22" ht="15.75" customHeight="1" x14ac:dyDescent="0.2">
      <c r="K454" s="240"/>
      <c r="N454" s="178"/>
      <c r="O454" s="178"/>
      <c r="P454" s="178"/>
      <c r="Q454" s="178"/>
      <c r="R454" s="178"/>
      <c r="S454" s="178"/>
      <c r="T454" s="178"/>
      <c r="U454" s="178"/>
      <c r="V454" s="178"/>
    </row>
    <row r="455" spans="11:22" ht="15.75" customHeight="1" x14ac:dyDescent="0.2">
      <c r="K455" s="240"/>
      <c r="N455" s="178"/>
      <c r="O455" s="178"/>
      <c r="P455" s="178"/>
      <c r="Q455" s="178"/>
      <c r="R455" s="178"/>
      <c r="S455" s="178"/>
      <c r="T455" s="178"/>
      <c r="U455" s="178"/>
      <c r="V455" s="178"/>
    </row>
    <row r="456" spans="11:22" ht="15.75" customHeight="1" x14ac:dyDescent="0.2">
      <c r="K456" s="240"/>
      <c r="N456" s="178"/>
      <c r="O456" s="178"/>
      <c r="P456" s="178"/>
      <c r="Q456" s="178"/>
      <c r="R456" s="178"/>
      <c r="S456" s="178"/>
      <c r="T456" s="178"/>
      <c r="U456" s="178"/>
      <c r="V456" s="178"/>
    </row>
    <row r="457" spans="11:22" ht="15.75" customHeight="1" x14ac:dyDescent="0.2">
      <c r="K457" s="240"/>
      <c r="N457" s="178"/>
      <c r="O457" s="178"/>
      <c r="P457" s="178"/>
      <c r="Q457" s="178"/>
      <c r="R457" s="178"/>
      <c r="S457" s="178"/>
      <c r="T457" s="178"/>
      <c r="U457" s="178"/>
      <c r="V457" s="178"/>
    </row>
    <row r="458" spans="11:22" ht="15.75" customHeight="1" x14ac:dyDescent="0.2">
      <c r="K458" s="240"/>
      <c r="N458" s="178"/>
      <c r="O458" s="178"/>
      <c r="P458" s="178"/>
      <c r="Q458" s="178"/>
      <c r="R458" s="178"/>
      <c r="S458" s="178"/>
      <c r="T458" s="178"/>
      <c r="U458" s="178"/>
      <c r="V458" s="178"/>
    </row>
    <row r="459" spans="11:22" ht="15.75" customHeight="1" x14ac:dyDescent="0.2">
      <c r="K459" s="240"/>
      <c r="N459" s="178"/>
      <c r="O459" s="178"/>
      <c r="P459" s="178"/>
      <c r="Q459" s="178"/>
      <c r="R459" s="178"/>
      <c r="S459" s="178"/>
      <c r="T459" s="178"/>
      <c r="U459" s="178"/>
      <c r="V459" s="178"/>
    </row>
    <row r="460" spans="11:22" ht="15.75" customHeight="1" x14ac:dyDescent="0.2">
      <c r="K460" s="240"/>
      <c r="N460" s="178"/>
      <c r="O460" s="178"/>
      <c r="P460" s="178"/>
      <c r="Q460" s="178"/>
      <c r="R460" s="178"/>
      <c r="S460" s="178"/>
      <c r="T460" s="178"/>
      <c r="U460" s="178"/>
      <c r="V460" s="178"/>
    </row>
    <row r="461" spans="11:22" ht="15.75" customHeight="1" x14ac:dyDescent="0.2">
      <c r="K461" s="240"/>
      <c r="N461" s="178"/>
      <c r="O461" s="178"/>
      <c r="P461" s="178"/>
      <c r="Q461" s="178"/>
      <c r="R461" s="178"/>
      <c r="S461" s="178"/>
      <c r="T461" s="178"/>
      <c r="U461" s="178"/>
      <c r="V461" s="178"/>
    </row>
    <row r="462" spans="11:22" ht="15.75" customHeight="1" x14ac:dyDescent="0.2">
      <c r="K462" s="240"/>
      <c r="N462" s="178"/>
      <c r="O462" s="178"/>
      <c r="P462" s="178"/>
      <c r="Q462" s="178"/>
      <c r="R462" s="178"/>
      <c r="S462" s="178"/>
      <c r="T462" s="178"/>
      <c r="U462" s="178"/>
      <c r="V462" s="178"/>
    </row>
    <row r="463" spans="11:22" ht="15.75" customHeight="1" x14ac:dyDescent="0.2">
      <c r="K463" s="240"/>
      <c r="N463" s="178"/>
      <c r="O463" s="178"/>
      <c r="P463" s="178"/>
      <c r="Q463" s="178"/>
      <c r="R463" s="178"/>
      <c r="S463" s="178"/>
      <c r="T463" s="178"/>
      <c r="U463" s="178"/>
      <c r="V463" s="178"/>
    </row>
    <row r="464" spans="11:22" ht="15.75" customHeight="1" x14ac:dyDescent="0.2">
      <c r="K464" s="240"/>
      <c r="N464" s="178"/>
      <c r="O464" s="178"/>
      <c r="P464" s="178"/>
      <c r="Q464" s="178"/>
      <c r="R464" s="178"/>
      <c r="S464" s="178"/>
      <c r="T464" s="178"/>
      <c r="U464" s="178"/>
      <c r="V464" s="178"/>
    </row>
    <row r="465" spans="11:22" ht="15.75" customHeight="1" x14ac:dyDescent="0.2">
      <c r="K465" s="240"/>
      <c r="N465" s="178"/>
      <c r="O465" s="178"/>
      <c r="P465" s="178"/>
      <c r="Q465" s="178"/>
      <c r="R465" s="178"/>
      <c r="S465" s="178"/>
      <c r="T465" s="178"/>
      <c r="U465" s="178"/>
      <c r="V465" s="178"/>
    </row>
    <row r="466" spans="11:22" ht="15.75" customHeight="1" x14ac:dyDescent="0.2">
      <c r="K466" s="240"/>
      <c r="N466" s="178"/>
      <c r="O466" s="178"/>
      <c r="P466" s="178"/>
      <c r="Q466" s="178"/>
      <c r="R466" s="178"/>
      <c r="S466" s="178"/>
      <c r="T466" s="178"/>
      <c r="U466" s="178"/>
      <c r="V466" s="178"/>
    </row>
    <row r="467" spans="11:22" ht="15.75" customHeight="1" x14ac:dyDescent="0.2">
      <c r="K467" s="240"/>
      <c r="N467" s="178"/>
      <c r="O467" s="178"/>
      <c r="P467" s="178"/>
      <c r="Q467" s="178"/>
      <c r="R467" s="178"/>
      <c r="S467" s="178"/>
      <c r="T467" s="178"/>
      <c r="U467" s="178"/>
      <c r="V467" s="178"/>
    </row>
    <row r="468" spans="11:22" ht="15.75" customHeight="1" x14ac:dyDescent="0.2">
      <c r="K468" s="240"/>
      <c r="N468" s="178"/>
      <c r="O468" s="178"/>
      <c r="P468" s="178"/>
      <c r="Q468" s="178"/>
      <c r="R468" s="178"/>
      <c r="S468" s="178"/>
      <c r="T468" s="178"/>
      <c r="U468" s="178"/>
      <c r="V468" s="178"/>
    </row>
    <row r="469" spans="11:22" ht="15.75" customHeight="1" x14ac:dyDescent="0.2">
      <c r="K469" s="240"/>
      <c r="N469" s="178"/>
      <c r="O469" s="178"/>
      <c r="P469" s="178"/>
      <c r="Q469" s="178"/>
      <c r="R469" s="178"/>
      <c r="S469" s="178"/>
      <c r="T469" s="178"/>
      <c r="U469" s="178"/>
      <c r="V469" s="178"/>
    </row>
    <row r="470" spans="11:22" ht="15.75" customHeight="1" x14ac:dyDescent="0.2">
      <c r="K470" s="240"/>
      <c r="N470" s="178"/>
      <c r="O470" s="178"/>
      <c r="P470" s="178"/>
      <c r="Q470" s="178"/>
      <c r="R470" s="178"/>
      <c r="S470" s="178"/>
      <c r="T470" s="178"/>
      <c r="U470" s="178"/>
      <c r="V470" s="178"/>
    </row>
    <row r="471" spans="11:22" ht="15.75" customHeight="1" x14ac:dyDescent="0.2">
      <c r="K471" s="240"/>
      <c r="N471" s="178"/>
      <c r="O471" s="178"/>
      <c r="P471" s="178"/>
      <c r="Q471" s="178"/>
      <c r="R471" s="178"/>
      <c r="S471" s="178"/>
      <c r="T471" s="178"/>
      <c r="U471" s="178"/>
      <c r="V471" s="178"/>
    </row>
    <row r="472" spans="11:22" ht="15.75" customHeight="1" x14ac:dyDescent="0.2">
      <c r="K472" s="240"/>
      <c r="N472" s="178"/>
      <c r="O472" s="178"/>
      <c r="P472" s="178"/>
      <c r="Q472" s="178"/>
      <c r="R472" s="178"/>
      <c r="S472" s="178"/>
      <c r="T472" s="178"/>
      <c r="U472" s="178"/>
      <c r="V472" s="178"/>
    </row>
    <row r="473" spans="11:22" ht="15.75" customHeight="1" x14ac:dyDescent="0.2">
      <c r="K473" s="240"/>
      <c r="N473" s="178"/>
      <c r="O473" s="178"/>
      <c r="P473" s="178"/>
      <c r="Q473" s="178"/>
      <c r="R473" s="178"/>
      <c r="S473" s="178"/>
      <c r="T473" s="178"/>
      <c r="U473" s="178"/>
      <c r="V473" s="178"/>
    </row>
    <row r="474" spans="11:22" ht="15.75" customHeight="1" x14ac:dyDescent="0.2">
      <c r="K474" s="240"/>
      <c r="N474" s="178"/>
      <c r="O474" s="178"/>
      <c r="P474" s="178"/>
      <c r="Q474" s="178"/>
      <c r="R474" s="178"/>
      <c r="S474" s="178"/>
      <c r="T474" s="178"/>
      <c r="U474" s="178"/>
      <c r="V474" s="178"/>
    </row>
    <row r="475" spans="11:22" ht="15.75" customHeight="1" x14ac:dyDescent="0.2">
      <c r="K475" s="240"/>
      <c r="N475" s="178"/>
      <c r="O475" s="178"/>
      <c r="P475" s="178"/>
      <c r="Q475" s="178"/>
      <c r="R475" s="178"/>
      <c r="S475" s="178"/>
      <c r="T475" s="178"/>
      <c r="U475" s="178"/>
      <c r="V475" s="178"/>
    </row>
    <row r="476" spans="11:22" ht="15.75" customHeight="1" x14ac:dyDescent="0.2">
      <c r="K476" s="240"/>
      <c r="N476" s="178"/>
      <c r="O476" s="178"/>
      <c r="P476" s="178"/>
      <c r="Q476" s="178"/>
      <c r="R476" s="178"/>
      <c r="S476" s="178"/>
      <c r="T476" s="178"/>
      <c r="U476" s="178"/>
      <c r="V476" s="178"/>
    </row>
    <row r="477" spans="11:22" ht="15.75" customHeight="1" x14ac:dyDescent="0.2">
      <c r="K477" s="240"/>
      <c r="N477" s="178"/>
      <c r="O477" s="178"/>
      <c r="P477" s="178"/>
      <c r="Q477" s="178"/>
      <c r="R477" s="178"/>
      <c r="S477" s="178"/>
      <c r="T477" s="178"/>
      <c r="U477" s="178"/>
      <c r="V477" s="178"/>
    </row>
    <row r="478" spans="11:22" ht="15.75" customHeight="1" x14ac:dyDescent="0.2">
      <c r="K478" s="240"/>
      <c r="N478" s="178"/>
      <c r="O478" s="178"/>
      <c r="P478" s="178"/>
      <c r="Q478" s="178"/>
      <c r="R478" s="178"/>
      <c r="S478" s="178"/>
      <c r="T478" s="178"/>
      <c r="U478" s="178"/>
      <c r="V478" s="178"/>
    </row>
    <row r="479" spans="11:22" ht="15.75" customHeight="1" x14ac:dyDescent="0.2">
      <c r="K479" s="240"/>
      <c r="N479" s="178"/>
      <c r="O479" s="178"/>
      <c r="P479" s="178"/>
      <c r="Q479" s="178"/>
      <c r="R479" s="178"/>
      <c r="S479" s="178"/>
      <c r="T479" s="178"/>
      <c r="U479" s="178"/>
      <c r="V479" s="178"/>
    </row>
    <row r="480" spans="11:22" ht="15.75" customHeight="1" x14ac:dyDescent="0.2">
      <c r="K480" s="240"/>
      <c r="N480" s="178"/>
      <c r="O480" s="178"/>
      <c r="P480" s="178"/>
      <c r="Q480" s="178"/>
      <c r="R480" s="178"/>
      <c r="S480" s="178"/>
      <c r="T480" s="178"/>
      <c r="U480" s="178"/>
      <c r="V480" s="178"/>
    </row>
    <row r="481" spans="11:22" ht="15.75" customHeight="1" x14ac:dyDescent="0.2">
      <c r="K481" s="240"/>
      <c r="N481" s="178"/>
      <c r="O481" s="178"/>
      <c r="P481" s="178"/>
      <c r="Q481" s="178"/>
      <c r="R481" s="178"/>
      <c r="S481" s="178"/>
      <c r="T481" s="178"/>
      <c r="U481" s="178"/>
      <c r="V481" s="178"/>
    </row>
    <row r="482" spans="11:22" ht="15.75" customHeight="1" x14ac:dyDescent="0.2">
      <c r="K482" s="240"/>
      <c r="N482" s="178"/>
      <c r="O482" s="178"/>
      <c r="P482" s="178"/>
      <c r="Q482" s="178"/>
      <c r="R482" s="178"/>
      <c r="S482" s="178"/>
      <c r="T482" s="178"/>
      <c r="U482" s="178"/>
      <c r="V482" s="178"/>
    </row>
    <row r="483" spans="11:22" ht="15.75" customHeight="1" x14ac:dyDescent="0.2">
      <c r="K483" s="240"/>
      <c r="N483" s="178"/>
      <c r="O483" s="178"/>
      <c r="P483" s="178"/>
      <c r="Q483" s="178"/>
      <c r="R483" s="178"/>
      <c r="S483" s="178"/>
      <c r="T483" s="178"/>
      <c r="U483" s="178"/>
      <c r="V483" s="178"/>
    </row>
    <row r="484" spans="11:22" ht="15.75" customHeight="1" x14ac:dyDescent="0.2">
      <c r="K484" s="240"/>
      <c r="N484" s="178"/>
      <c r="O484" s="178"/>
      <c r="P484" s="178"/>
      <c r="Q484" s="178"/>
      <c r="R484" s="178"/>
      <c r="S484" s="178"/>
      <c r="T484" s="178"/>
      <c r="U484" s="178"/>
      <c r="V484" s="178"/>
    </row>
    <row r="485" spans="11:22" ht="15.75" customHeight="1" x14ac:dyDescent="0.2">
      <c r="K485" s="240"/>
      <c r="N485" s="178"/>
      <c r="O485" s="178"/>
      <c r="P485" s="178"/>
      <c r="Q485" s="178"/>
      <c r="R485" s="178"/>
      <c r="S485" s="178"/>
      <c r="T485" s="178"/>
      <c r="U485" s="178"/>
      <c r="V485" s="178"/>
    </row>
    <row r="486" spans="11:22" ht="15.75" customHeight="1" x14ac:dyDescent="0.2">
      <c r="K486" s="240"/>
      <c r="N486" s="178"/>
      <c r="O486" s="178"/>
      <c r="P486" s="178"/>
      <c r="Q486" s="178"/>
      <c r="R486" s="178"/>
      <c r="S486" s="178"/>
      <c r="T486" s="178"/>
      <c r="U486" s="178"/>
      <c r="V486" s="178"/>
    </row>
    <row r="487" spans="11:22" ht="15.75" customHeight="1" x14ac:dyDescent="0.2">
      <c r="K487" s="240"/>
      <c r="N487" s="178"/>
      <c r="O487" s="178"/>
      <c r="P487" s="178"/>
      <c r="Q487" s="178"/>
      <c r="R487" s="178"/>
      <c r="S487" s="178"/>
      <c r="T487" s="178"/>
      <c r="U487" s="178"/>
      <c r="V487" s="178"/>
    </row>
    <row r="488" spans="11:22" ht="15.75" customHeight="1" x14ac:dyDescent="0.2">
      <c r="K488" s="240"/>
      <c r="N488" s="178"/>
      <c r="O488" s="178"/>
      <c r="P488" s="178"/>
      <c r="Q488" s="178"/>
      <c r="R488" s="178"/>
      <c r="S488" s="178"/>
      <c r="T488" s="178"/>
      <c r="U488" s="178"/>
      <c r="V488" s="178"/>
    </row>
    <row r="489" spans="11:22" ht="15.75" customHeight="1" x14ac:dyDescent="0.2">
      <c r="K489" s="240"/>
      <c r="N489" s="178"/>
      <c r="O489" s="178"/>
      <c r="P489" s="178"/>
      <c r="Q489" s="178"/>
      <c r="R489" s="178"/>
      <c r="S489" s="178"/>
      <c r="T489" s="178"/>
      <c r="U489" s="178"/>
      <c r="V489" s="178"/>
    </row>
    <row r="490" spans="11:22" ht="15.75" customHeight="1" x14ac:dyDescent="0.2">
      <c r="K490" s="240"/>
      <c r="N490" s="178"/>
      <c r="O490" s="178"/>
      <c r="P490" s="178"/>
      <c r="Q490" s="178"/>
      <c r="R490" s="178"/>
      <c r="S490" s="178"/>
      <c r="T490" s="178"/>
      <c r="U490" s="178"/>
      <c r="V490" s="178"/>
    </row>
    <row r="491" spans="11:22" ht="15.75" customHeight="1" x14ac:dyDescent="0.2">
      <c r="K491" s="240"/>
      <c r="N491" s="178"/>
      <c r="O491" s="178"/>
      <c r="P491" s="178"/>
      <c r="Q491" s="178"/>
      <c r="R491" s="178"/>
      <c r="S491" s="178"/>
      <c r="T491" s="178"/>
      <c r="U491" s="178"/>
      <c r="V491" s="178"/>
    </row>
    <row r="492" spans="11:22" ht="15.75" customHeight="1" x14ac:dyDescent="0.2">
      <c r="K492" s="240"/>
      <c r="N492" s="178"/>
      <c r="O492" s="178"/>
      <c r="P492" s="178"/>
      <c r="Q492" s="178"/>
      <c r="R492" s="178"/>
      <c r="S492" s="178"/>
      <c r="T492" s="178"/>
      <c r="U492" s="178"/>
      <c r="V492" s="178"/>
    </row>
    <row r="493" spans="11:22" ht="15.75" customHeight="1" x14ac:dyDescent="0.2">
      <c r="K493" s="240"/>
      <c r="N493" s="178"/>
      <c r="O493" s="178"/>
      <c r="P493" s="178"/>
      <c r="Q493" s="178"/>
      <c r="R493" s="178"/>
      <c r="S493" s="178"/>
      <c r="T493" s="178"/>
      <c r="U493" s="178"/>
      <c r="V493" s="178"/>
    </row>
    <row r="494" spans="11:22" ht="15.75" customHeight="1" x14ac:dyDescent="0.2">
      <c r="K494" s="240"/>
      <c r="N494" s="178"/>
      <c r="O494" s="178"/>
      <c r="P494" s="178"/>
      <c r="Q494" s="178"/>
      <c r="R494" s="178"/>
      <c r="S494" s="178"/>
      <c r="T494" s="178"/>
      <c r="U494" s="178"/>
      <c r="V494" s="178"/>
    </row>
    <row r="495" spans="11:22" ht="15.75" customHeight="1" x14ac:dyDescent="0.2">
      <c r="K495" s="240"/>
      <c r="N495" s="178"/>
      <c r="O495" s="178"/>
      <c r="P495" s="178"/>
      <c r="Q495" s="178"/>
      <c r="R495" s="178"/>
      <c r="S495" s="178"/>
      <c r="T495" s="178"/>
      <c r="U495" s="178"/>
      <c r="V495" s="178"/>
    </row>
    <row r="496" spans="11:22" ht="15.75" customHeight="1" x14ac:dyDescent="0.2">
      <c r="K496" s="240"/>
      <c r="N496" s="178"/>
      <c r="O496" s="178"/>
      <c r="P496" s="178"/>
      <c r="Q496" s="178"/>
      <c r="R496" s="178"/>
      <c r="S496" s="178"/>
      <c r="T496" s="178"/>
      <c r="U496" s="178"/>
      <c r="V496" s="178"/>
    </row>
    <row r="497" spans="11:22" ht="15.75" customHeight="1" x14ac:dyDescent="0.2">
      <c r="K497" s="240"/>
      <c r="N497" s="178"/>
      <c r="O497" s="178"/>
      <c r="P497" s="178"/>
      <c r="Q497" s="178"/>
      <c r="R497" s="178"/>
      <c r="S497" s="178"/>
      <c r="T497" s="178"/>
      <c r="U497" s="178"/>
      <c r="V497" s="178"/>
    </row>
    <row r="498" spans="11:22" ht="15.75" customHeight="1" x14ac:dyDescent="0.2">
      <c r="K498" s="240"/>
      <c r="N498" s="178"/>
      <c r="O498" s="178"/>
      <c r="P498" s="178"/>
      <c r="Q498" s="178"/>
      <c r="R498" s="178"/>
      <c r="S498" s="178"/>
      <c r="T498" s="178"/>
      <c r="U498" s="178"/>
      <c r="V498" s="178"/>
    </row>
    <row r="499" spans="11:22" ht="15.75" customHeight="1" x14ac:dyDescent="0.2">
      <c r="K499" s="240"/>
      <c r="N499" s="178"/>
      <c r="O499" s="178"/>
      <c r="P499" s="178"/>
      <c r="Q499" s="178"/>
      <c r="R499" s="178"/>
      <c r="S499" s="178"/>
      <c r="T499" s="178"/>
      <c r="U499" s="178"/>
      <c r="V499" s="178"/>
    </row>
    <row r="500" spans="11:22" ht="15.75" customHeight="1" x14ac:dyDescent="0.2">
      <c r="K500" s="240"/>
      <c r="N500" s="178"/>
      <c r="O500" s="178"/>
      <c r="P500" s="178"/>
      <c r="Q500" s="178"/>
      <c r="R500" s="178"/>
      <c r="S500" s="178"/>
      <c r="T500" s="178"/>
      <c r="U500" s="178"/>
      <c r="V500" s="178"/>
    </row>
    <row r="501" spans="11:22" ht="15.75" customHeight="1" x14ac:dyDescent="0.2">
      <c r="K501" s="240"/>
      <c r="N501" s="178"/>
      <c r="O501" s="178"/>
      <c r="P501" s="178"/>
      <c r="Q501" s="178"/>
      <c r="R501" s="178"/>
      <c r="S501" s="178"/>
      <c r="T501" s="178"/>
      <c r="U501" s="178"/>
      <c r="V501" s="178"/>
    </row>
    <row r="502" spans="11:22" ht="15.75" customHeight="1" x14ac:dyDescent="0.2">
      <c r="K502" s="240"/>
      <c r="N502" s="178"/>
      <c r="O502" s="178"/>
      <c r="P502" s="178"/>
      <c r="Q502" s="178"/>
      <c r="R502" s="178"/>
      <c r="S502" s="178"/>
      <c r="T502" s="178"/>
      <c r="U502" s="178"/>
      <c r="V502" s="178"/>
    </row>
    <row r="503" spans="11:22" ht="15.75" customHeight="1" x14ac:dyDescent="0.2">
      <c r="K503" s="240"/>
      <c r="N503" s="178"/>
      <c r="O503" s="178"/>
      <c r="P503" s="178"/>
      <c r="Q503" s="178"/>
      <c r="R503" s="178"/>
      <c r="S503" s="178"/>
      <c r="T503" s="178"/>
      <c r="U503" s="178"/>
      <c r="V503" s="178"/>
    </row>
    <row r="504" spans="11:22" ht="15.75" customHeight="1" x14ac:dyDescent="0.2">
      <c r="K504" s="240"/>
      <c r="N504" s="178"/>
      <c r="O504" s="178"/>
      <c r="P504" s="178"/>
      <c r="Q504" s="178"/>
      <c r="R504" s="178"/>
      <c r="S504" s="178"/>
      <c r="T504" s="178"/>
      <c r="U504" s="178"/>
      <c r="V504" s="178"/>
    </row>
    <row r="505" spans="11:22" ht="15.75" customHeight="1" x14ac:dyDescent="0.2">
      <c r="K505" s="240"/>
      <c r="N505" s="178"/>
      <c r="O505" s="178"/>
      <c r="P505" s="178"/>
      <c r="Q505" s="178"/>
      <c r="R505" s="178"/>
      <c r="S505" s="178"/>
      <c r="T505" s="178"/>
      <c r="U505" s="178"/>
      <c r="V505" s="178"/>
    </row>
    <row r="506" spans="11:22" ht="15.75" customHeight="1" x14ac:dyDescent="0.2">
      <c r="K506" s="240"/>
      <c r="N506" s="178"/>
      <c r="O506" s="178"/>
      <c r="P506" s="178"/>
      <c r="Q506" s="178"/>
      <c r="R506" s="178"/>
      <c r="S506" s="178"/>
      <c r="T506" s="178"/>
      <c r="U506" s="178"/>
      <c r="V506" s="178"/>
    </row>
    <row r="507" spans="11:22" ht="15.75" customHeight="1" x14ac:dyDescent="0.2">
      <c r="K507" s="240"/>
      <c r="N507" s="178"/>
      <c r="O507" s="178"/>
      <c r="P507" s="178"/>
      <c r="Q507" s="178"/>
      <c r="R507" s="178"/>
      <c r="S507" s="178"/>
      <c r="T507" s="178"/>
      <c r="U507" s="178"/>
      <c r="V507" s="178"/>
    </row>
    <row r="508" spans="11:22" ht="15.75" customHeight="1" x14ac:dyDescent="0.2">
      <c r="K508" s="240"/>
      <c r="N508" s="178"/>
      <c r="O508" s="178"/>
      <c r="P508" s="178"/>
      <c r="Q508" s="178"/>
      <c r="R508" s="178"/>
      <c r="S508" s="178"/>
      <c r="T508" s="178"/>
      <c r="U508" s="178"/>
      <c r="V508" s="178"/>
    </row>
    <row r="509" spans="11:22" ht="15.75" customHeight="1" x14ac:dyDescent="0.2">
      <c r="K509" s="240"/>
      <c r="N509" s="178"/>
      <c r="O509" s="178"/>
      <c r="P509" s="178"/>
      <c r="Q509" s="178"/>
      <c r="R509" s="178"/>
      <c r="S509" s="178"/>
      <c r="T509" s="178"/>
      <c r="U509" s="178"/>
      <c r="V509" s="178"/>
    </row>
    <row r="510" spans="11:22" ht="15.75" customHeight="1" x14ac:dyDescent="0.2">
      <c r="K510" s="240"/>
      <c r="N510" s="178"/>
      <c r="O510" s="178"/>
      <c r="P510" s="178"/>
      <c r="Q510" s="178"/>
      <c r="R510" s="178"/>
      <c r="S510" s="178"/>
      <c r="T510" s="178"/>
      <c r="U510" s="178"/>
      <c r="V510" s="178"/>
    </row>
    <row r="511" spans="11:22" ht="15.75" customHeight="1" x14ac:dyDescent="0.2">
      <c r="K511" s="240"/>
      <c r="N511" s="178"/>
      <c r="O511" s="178"/>
      <c r="P511" s="178"/>
      <c r="Q511" s="178"/>
      <c r="R511" s="178"/>
      <c r="S511" s="178"/>
      <c r="T511" s="178"/>
      <c r="U511" s="178"/>
      <c r="V511" s="178"/>
    </row>
    <row r="512" spans="11:22" ht="15.75" customHeight="1" x14ac:dyDescent="0.2">
      <c r="K512" s="240"/>
      <c r="N512" s="178"/>
      <c r="O512" s="178"/>
      <c r="P512" s="178"/>
      <c r="Q512" s="178"/>
      <c r="R512" s="178"/>
      <c r="S512" s="178"/>
      <c r="T512" s="178"/>
      <c r="U512" s="178"/>
      <c r="V512" s="178"/>
    </row>
    <row r="513" spans="11:22" ht="15.75" customHeight="1" x14ac:dyDescent="0.2">
      <c r="K513" s="240"/>
      <c r="N513" s="178"/>
      <c r="O513" s="178"/>
      <c r="P513" s="178"/>
      <c r="Q513" s="178"/>
      <c r="R513" s="178"/>
      <c r="S513" s="178"/>
      <c r="T513" s="178"/>
      <c r="U513" s="178"/>
      <c r="V513" s="178"/>
    </row>
    <row r="514" spans="11:22" ht="15.75" customHeight="1" x14ac:dyDescent="0.2">
      <c r="K514" s="240"/>
      <c r="N514" s="178"/>
      <c r="O514" s="178"/>
      <c r="P514" s="178"/>
      <c r="Q514" s="178"/>
      <c r="R514" s="178"/>
      <c r="S514" s="178"/>
      <c r="T514" s="178"/>
      <c r="U514" s="178"/>
      <c r="V514" s="178"/>
    </row>
    <row r="515" spans="11:22" ht="15.75" customHeight="1" x14ac:dyDescent="0.2">
      <c r="K515" s="240"/>
      <c r="N515" s="178"/>
      <c r="O515" s="178"/>
      <c r="P515" s="178"/>
      <c r="Q515" s="178"/>
      <c r="R515" s="178"/>
      <c r="S515" s="178"/>
      <c r="T515" s="178"/>
      <c r="U515" s="178"/>
      <c r="V515" s="178"/>
    </row>
    <row r="516" spans="11:22" ht="15.75" customHeight="1" x14ac:dyDescent="0.2">
      <c r="K516" s="240"/>
      <c r="N516" s="178"/>
      <c r="O516" s="178"/>
      <c r="P516" s="178"/>
      <c r="Q516" s="178"/>
      <c r="R516" s="178"/>
      <c r="S516" s="178"/>
      <c r="T516" s="178"/>
      <c r="U516" s="178"/>
      <c r="V516" s="178"/>
    </row>
    <row r="517" spans="11:22" ht="15.75" customHeight="1" x14ac:dyDescent="0.2">
      <c r="K517" s="240"/>
      <c r="N517" s="178"/>
      <c r="O517" s="178"/>
      <c r="P517" s="178"/>
      <c r="Q517" s="178"/>
      <c r="R517" s="178"/>
      <c r="S517" s="178"/>
      <c r="T517" s="178"/>
      <c r="U517" s="178"/>
      <c r="V517" s="178"/>
    </row>
    <row r="518" spans="11:22" ht="15.75" customHeight="1" x14ac:dyDescent="0.2">
      <c r="K518" s="240"/>
      <c r="N518" s="178"/>
      <c r="O518" s="178"/>
      <c r="P518" s="178"/>
      <c r="Q518" s="178"/>
      <c r="R518" s="178"/>
      <c r="S518" s="178"/>
      <c r="T518" s="178"/>
      <c r="U518" s="178"/>
      <c r="V518" s="178"/>
    </row>
    <row r="519" spans="11:22" ht="15.75" customHeight="1" x14ac:dyDescent="0.2">
      <c r="K519" s="240"/>
      <c r="N519" s="178"/>
      <c r="O519" s="178"/>
      <c r="P519" s="178"/>
      <c r="Q519" s="178"/>
      <c r="R519" s="178"/>
      <c r="S519" s="178"/>
      <c r="T519" s="178"/>
      <c r="U519" s="178"/>
      <c r="V519" s="178"/>
    </row>
    <row r="520" spans="11:22" ht="15.75" customHeight="1" x14ac:dyDescent="0.2">
      <c r="K520" s="240"/>
      <c r="N520" s="178"/>
      <c r="O520" s="178"/>
      <c r="P520" s="178"/>
      <c r="Q520" s="178"/>
      <c r="R520" s="178"/>
      <c r="S520" s="178"/>
      <c r="T520" s="178"/>
      <c r="U520" s="178"/>
      <c r="V520" s="178"/>
    </row>
    <row r="521" spans="11:22" ht="15.75" customHeight="1" x14ac:dyDescent="0.2">
      <c r="K521" s="240"/>
      <c r="N521" s="178"/>
      <c r="O521" s="178"/>
      <c r="P521" s="178"/>
      <c r="Q521" s="178"/>
      <c r="R521" s="178"/>
      <c r="S521" s="178"/>
      <c r="T521" s="178"/>
      <c r="U521" s="178"/>
      <c r="V521" s="178"/>
    </row>
    <row r="522" spans="11:22" ht="15.75" customHeight="1" x14ac:dyDescent="0.2">
      <c r="K522" s="240"/>
      <c r="N522" s="178"/>
      <c r="O522" s="178"/>
      <c r="P522" s="178"/>
      <c r="Q522" s="178"/>
      <c r="R522" s="178"/>
      <c r="S522" s="178"/>
      <c r="T522" s="178"/>
      <c r="U522" s="178"/>
      <c r="V522" s="178"/>
    </row>
    <row r="523" spans="11:22" ht="15.75" customHeight="1" x14ac:dyDescent="0.2">
      <c r="K523" s="240"/>
      <c r="N523" s="178"/>
      <c r="O523" s="178"/>
      <c r="P523" s="178"/>
      <c r="Q523" s="178"/>
      <c r="R523" s="178"/>
      <c r="S523" s="178"/>
      <c r="T523" s="178"/>
      <c r="U523" s="178"/>
      <c r="V523" s="178"/>
    </row>
    <row r="524" spans="11:22" ht="15.75" customHeight="1" x14ac:dyDescent="0.2">
      <c r="K524" s="240"/>
      <c r="N524" s="178"/>
      <c r="O524" s="178"/>
      <c r="P524" s="178"/>
      <c r="Q524" s="178"/>
      <c r="R524" s="178"/>
      <c r="S524" s="178"/>
      <c r="T524" s="178"/>
      <c r="U524" s="178"/>
      <c r="V524" s="178"/>
    </row>
    <row r="525" spans="11:22" ht="15.75" customHeight="1" x14ac:dyDescent="0.2">
      <c r="K525" s="240"/>
      <c r="N525" s="178"/>
      <c r="O525" s="178"/>
      <c r="P525" s="178"/>
      <c r="Q525" s="178"/>
      <c r="R525" s="178"/>
      <c r="S525" s="178"/>
      <c r="T525" s="178"/>
      <c r="U525" s="178"/>
      <c r="V525" s="178"/>
    </row>
    <row r="526" spans="11:22" ht="15.75" customHeight="1" x14ac:dyDescent="0.2">
      <c r="K526" s="240"/>
      <c r="N526" s="178"/>
      <c r="O526" s="178"/>
      <c r="P526" s="178"/>
      <c r="Q526" s="178"/>
      <c r="R526" s="178"/>
      <c r="S526" s="178"/>
      <c r="T526" s="178"/>
      <c r="U526" s="178"/>
      <c r="V526" s="178"/>
    </row>
    <row r="527" spans="11:22" ht="15.75" customHeight="1" x14ac:dyDescent="0.2">
      <c r="K527" s="240"/>
      <c r="N527" s="178"/>
      <c r="O527" s="178"/>
      <c r="P527" s="178"/>
      <c r="Q527" s="178"/>
      <c r="R527" s="178"/>
      <c r="S527" s="178"/>
      <c r="T527" s="178"/>
      <c r="U527" s="178"/>
      <c r="V527" s="178"/>
    </row>
    <row r="528" spans="11:22" ht="15.75" customHeight="1" x14ac:dyDescent="0.2">
      <c r="K528" s="240"/>
      <c r="N528" s="178"/>
      <c r="O528" s="178"/>
      <c r="P528" s="178"/>
      <c r="Q528" s="178"/>
      <c r="R528" s="178"/>
      <c r="S528" s="178"/>
      <c r="T528" s="178"/>
      <c r="U528" s="178"/>
      <c r="V528" s="178"/>
    </row>
    <row r="529" spans="11:22" ht="15.75" customHeight="1" x14ac:dyDescent="0.2">
      <c r="K529" s="240"/>
      <c r="N529" s="178"/>
      <c r="O529" s="178"/>
      <c r="P529" s="178"/>
      <c r="Q529" s="178"/>
      <c r="R529" s="178"/>
      <c r="S529" s="178"/>
      <c r="T529" s="178"/>
      <c r="U529" s="178"/>
      <c r="V529" s="178"/>
    </row>
    <row r="530" spans="11:22" ht="15.75" customHeight="1" x14ac:dyDescent="0.2">
      <c r="K530" s="240"/>
      <c r="N530" s="178"/>
      <c r="O530" s="178"/>
      <c r="P530" s="178"/>
      <c r="Q530" s="178"/>
      <c r="R530" s="178"/>
      <c r="S530" s="178"/>
      <c r="T530" s="178"/>
      <c r="U530" s="178"/>
      <c r="V530" s="178"/>
    </row>
    <row r="531" spans="11:22" ht="15.75" customHeight="1" x14ac:dyDescent="0.2">
      <c r="K531" s="240"/>
      <c r="N531" s="178"/>
      <c r="O531" s="178"/>
      <c r="P531" s="178"/>
      <c r="Q531" s="178"/>
      <c r="R531" s="178"/>
      <c r="S531" s="178"/>
      <c r="T531" s="178"/>
      <c r="U531" s="178"/>
      <c r="V531" s="178"/>
    </row>
    <row r="532" spans="11:22" ht="15.75" customHeight="1" x14ac:dyDescent="0.2">
      <c r="K532" s="240"/>
      <c r="N532" s="178"/>
      <c r="O532" s="178"/>
      <c r="P532" s="178"/>
      <c r="Q532" s="178"/>
      <c r="R532" s="178"/>
      <c r="S532" s="178"/>
      <c r="T532" s="178"/>
      <c r="U532" s="178"/>
      <c r="V532" s="178"/>
    </row>
    <row r="533" spans="11:22" ht="15.75" customHeight="1" x14ac:dyDescent="0.2">
      <c r="K533" s="240"/>
      <c r="N533" s="178"/>
      <c r="O533" s="178"/>
      <c r="P533" s="178"/>
      <c r="Q533" s="178"/>
      <c r="R533" s="178"/>
      <c r="S533" s="178"/>
      <c r="T533" s="178"/>
      <c r="U533" s="178"/>
      <c r="V533" s="178"/>
    </row>
    <row r="534" spans="11:22" ht="15.75" customHeight="1" x14ac:dyDescent="0.2">
      <c r="K534" s="240"/>
      <c r="N534" s="178"/>
      <c r="O534" s="178"/>
      <c r="P534" s="178"/>
      <c r="Q534" s="178"/>
      <c r="R534" s="178"/>
      <c r="S534" s="178"/>
      <c r="T534" s="178"/>
      <c r="U534" s="178"/>
      <c r="V534" s="178"/>
    </row>
    <row r="535" spans="11:22" ht="15.75" customHeight="1" x14ac:dyDescent="0.2">
      <c r="K535" s="240"/>
      <c r="N535" s="178"/>
      <c r="O535" s="178"/>
      <c r="P535" s="178"/>
      <c r="Q535" s="178"/>
      <c r="R535" s="178"/>
      <c r="S535" s="178"/>
      <c r="T535" s="178"/>
      <c r="U535" s="178"/>
      <c r="V535" s="178"/>
    </row>
    <row r="536" spans="11:22" ht="15.75" customHeight="1" x14ac:dyDescent="0.2">
      <c r="K536" s="240"/>
      <c r="N536" s="178"/>
      <c r="O536" s="178"/>
      <c r="P536" s="178"/>
      <c r="Q536" s="178"/>
      <c r="R536" s="178"/>
      <c r="S536" s="178"/>
      <c r="T536" s="178"/>
      <c r="U536" s="178"/>
      <c r="V536" s="178"/>
    </row>
    <row r="537" spans="11:22" ht="15.75" customHeight="1" x14ac:dyDescent="0.2">
      <c r="K537" s="240"/>
      <c r="N537" s="178"/>
      <c r="O537" s="178"/>
      <c r="P537" s="178"/>
      <c r="Q537" s="178"/>
      <c r="R537" s="178"/>
      <c r="S537" s="178"/>
      <c r="T537" s="178"/>
      <c r="U537" s="178"/>
      <c r="V537" s="178"/>
    </row>
    <row r="538" spans="11:22" ht="15.75" customHeight="1" x14ac:dyDescent="0.2">
      <c r="K538" s="240"/>
      <c r="N538" s="178"/>
      <c r="O538" s="178"/>
      <c r="P538" s="178"/>
      <c r="Q538" s="178"/>
      <c r="R538" s="178"/>
      <c r="S538" s="178"/>
      <c r="T538" s="178"/>
      <c r="U538" s="178"/>
      <c r="V538" s="178"/>
    </row>
    <row r="539" spans="11:22" ht="15.75" customHeight="1" x14ac:dyDescent="0.2">
      <c r="K539" s="240"/>
      <c r="N539" s="178"/>
      <c r="O539" s="178"/>
      <c r="P539" s="178"/>
      <c r="Q539" s="178"/>
      <c r="R539" s="178"/>
      <c r="S539" s="178"/>
      <c r="T539" s="178"/>
      <c r="U539" s="178"/>
      <c r="V539" s="178"/>
    </row>
    <row r="540" spans="11:22" ht="15.75" customHeight="1" x14ac:dyDescent="0.2">
      <c r="K540" s="240"/>
      <c r="N540" s="178"/>
      <c r="O540" s="178"/>
      <c r="P540" s="178"/>
      <c r="Q540" s="178"/>
      <c r="R540" s="178"/>
      <c r="S540" s="178"/>
      <c r="T540" s="178"/>
      <c r="U540" s="178"/>
      <c r="V540" s="178"/>
    </row>
    <row r="541" spans="11:22" ht="15.75" customHeight="1" x14ac:dyDescent="0.2">
      <c r="K541" s="240"/>
      <c r="N541" s="178"/>
      <c r="O541" s="178"/>
      <c r="P541" s="178"/>
      <c r="Q541" s="178"/>
      <c r="R541" s="178"/>
      <c r="S541" s="178"/>
      <c r="T541" s="178"/>
      <c r="U541" s="178"/>
      <c r="V541" s="178"/>
    </row>
    <row r="542" spans="11:22" ht="15.75" customHeight="1" x14ac:dyDescent="0.2">
      <c r="K542" s="240"/>
      <c r="N542" s="178"/>
      <c r="O542" s="178"/>
      <c r="P542" s="178"/>
      <c r="Q542" s="178"/>
      <c r="R542" s="178"/>
      <c r="S542" s="178"/>
      <c r="T542" s="178"/>
      <c r="U542" s="178"/>
      <c r="V542" s="178"/>
    </row>
    <row r="543" spans="11:22" ht="15.75" customHeight="1" x14ac:dyDescent="0.2">
      <c r="K543" s="240"/>
      <c r="N543" s="178"/>
      <c r="O543" s="178"/>
      <c r="P543" s="178"/>
      <c r="Q543" s="178"/>
      <c r="R543" s="178"/>
      <c r="S543" s="178"/>
      <c r="T543" s="178"/>
      <c r="U543" s="178"/>
      <c r="V543" s="178"/>
    </row>
    <row r="544" spans="11:22" ht="15.75" customHeight="1" x14ac:dyDescent="0.2">
      <c r="K544" s="240"/>
      <c r="N544" s="178"/>
      <c r="O544" s="178"/>
      <c r="P544" s="178"/>
      <c r="Q544" s="178"/>
      <c r="R544" s="178"/>
      <c r="S544" s="178"/>
      <c r="T544" s="178"/>
      <c r="U544" s="178"/>
      <c r="V544" s="178"/>
    </row>
    <row r="545" spans="11:22" ht="15.75" customHeight="1" x14ac:dyDescent="0.2">
      <c r="K545" s="240"/>
      <c r="N545" s="178"/>
      <c r="O545" s="178"/>
      <c r="P545" s="178"/>
      <c r="Q545" s="178"/>
      <c r="R545" s="178"/>
      <c r="S545" s="178"/>
      <c r="T545" s="178"/>
      <c r="U545" s="178"/>
      <c r="V545" s="178"/>
    </row>
    <row r="546" spans="11:22" ht="15.75" customHeight="1" x14ac:dyDescent="0.2">
      <c r="K546" s="240"/>
      <c r="N546" s="178"/>
      <c r="O546" s="178"/>
      <c r="P546" s="178"/>
      <c r="Q546" s="178"/>
      <c r="R546" s="178"/>
      <c r="S546" s="178"/>
      <c r="T546" s="178"/>
      <c r="U546" s="178"/>
      <c r="V546" s="178"/>
    </row>
    <row r="547" spans="11:22" ht="15.75" customHeight="1" x14ac:dyDescent="0.2">
      <c r="K547" s="240"/>
      <c r="N547" s="178"/>
      <c r="O547" s="178"/>
      <c r="P547" s="178"/>
      <c r="Q547" s="178"/>
      <c r="R547" s="178"/>
      <c r="S547" s="178"/>
      <c r="T547" s="178"/>
      <c r="U547" s="178"/>
      <c r="V547" s="178"/>
    </row>
    <row r="548" spans="11:22" ht="15.75" customHeight="1" x14ac:dyDescent="0.2">
      <c r="K548" s="240"/>
      <c r="N548" s="178"/>
      <c r="O548" s="178"/>
      <c r="P548" s="178"/>
      <c r="Q548" s="178"/>
      <c r="R548" s="178"/>
      <c r="S548" s="178"/>
      <c r="T548" s="178"/>
      <c r="U548" s="178"/>
      <c r="V548" s="178"/>
    </row>
    <row r="549" spans="11:22" ht="15.75" customHeight="1" x14ac:dyDescent="0.2">
      <c r="K549" s="240"/>
      <c r="N549" s="178"/>
      <c r="O549" s="178"/>
      <c r="P549" s="178"/>
      <c r="Q549" s="178"/>
      <c r="R549" s="178"/>
      <c r="S549" s="178"/>
      <c r="T549" s="178"/>
      <c r="U549" s="178"/>
      <c r="V549" s="178"/>
    </row>
    <row r="550" spans="11:22" ht="15.75" customHeight="1" x14ac:dyDescent="0.2">
      <c r="K550" s="240"/>
      <c r="N550" s="178"/>
      <c r="O550" s="178"/>
      <c r="P550" s="178"/>
      <c r="Q550" s="178"/>
      <c r="R550" s="178"/>
      <c r="S550" s="178"/>
      <c r="T550" s="178"/>
      <c r="U550" s="178"/>
      <c r="V550" s="178"/>
    </row>
    <row r="551" spans="11:22" ht="15.75" customHeight="1" x14ac:dyDescent="0.2">
      <c r="K551" s="240"/>
      <c r="N551" s="178"/>
      <c r="O551" s="178"/>
      <c r="P551" s="178"/>
      <c r="Q551" s="178"/>
      <c r="R551" s="178"/>
      <c r="S551" s="178"/>
      <c r="T551" s="178"/>
      <c r="U551" s="178"/>
      <c r="V551" s="178"/>
    </row>
    <row r="552" spans="11:22" ht="15.75" customHeight="1" x14ac:dyDescent="0.2">
      <c r="K552" s="240"/>
      <c r="N552" s="178"/>
      <c r="O552" s="178"/>
      <c r="P552" s="178"/>
      <c r="Q552" s="178"/>
      <c r="R552" s="178"/>
      <c r="S552" s="178"/>
      <c r="T552" s="178"/>
      <c r="U552" s="178"/>
      <c r="V552" s="178"/>
    </row>
    <row r="553" spans="11:22" ht="15.75" customHeight="1" x14ac:dyDescent="0.2">
      <c r="K553" s="240"/>
      <c r="N553" s="178"/>
      <c r="O553" s="178"/>
      <c r="P553" s="178"/>
      <c r="Q553" s="178"/>
      <c r="R553" s="178"/>
      <c r="S553" s="178"/>
      <c r="T553" s="178"/>
      <c r="U553" s="178"/>
      <c r="V553" s="178"/>
    </row>
    <row r="554" spans="11:22" ht="15.75" customHeight="1" x14ac:dyDescent="0.2">
      <c r="K554" s="240"/>
      <c r="N554" s="178"/>
      <c r="O554" s="178"/>
      <c r="P554" s="178"/>
      <c r="Q554" s="178"/>
      <c r="R554" s="178"/>
      <c r="S554" s="178"/>
      <c r="T554" s="178"/>
      <c r="U554" s="178"/>
      <c r="V554" s="178"/>
    </row>
    <row r="555" spans="11:22" ht="15.75" customHeight="1" x14ac:dyDescent="0.2">
      <c r="K555" s="240"/>
      <c r="N555" s="178"/>
      <c r="O555" s="178"/>
      <c r="P555" s="178"/>
      <c r="Q555" s="178"/>
      <c r="R555" s="178"/>
      <c r="S555" s="178"/>
      <c r="T555" s="178"/>
      <c r="U555" s="178"/>
      <c r="V555" s="178"/>
    </row>
    <row r="556" spans="11:22" ht="15.75" customHeight="1" x14ac:dyDescent="0.2">
      <c r="K556" s="240"/>
      <c r="N556" s="178"/>
      <c r="O556" s="178"/>
      <c r="P556" s="178"/>
      <c r="Q556" s="178"/>
      <c r="R556" s="178"/>
      <c r="S556" s="178"/>
      <c r="T556" s="178"/>
      <c r="U556" s="178"/>
      <c r="V556" s="178"/>
    </row>
    <row r="557" spans="11:22" ht="15.75" customHeight="1" x14ac:dyDescent="0.2">
      <c r="K557" s="240"/>
      <c r="N557" s="178"/>
      <c r="O557" s="178"/>
      <c r="P557" s="178"/>
      <c r="Q557" s="178"/>
      <c r="R557" s="178"/>
      <c r="S557" s="178"/>
      <c r="T557" s="178"/>
      <c r="U557" s="178"/>
      <c r="V557" s="178"/>
    </row>
    <row r="558" spans="11:22" ht="15.75" customHeight="1" x14ac:dyDescent="0.2">
      <c r="K558" s="240"/>
      <c r="N558" s="178"/>
      <c r="O558" s="178"/>
      <c r="P558" s="178"/>
      <c r="Q558" s="178"/>
      <c r="R558" s="178"/>
      <c r="S558" s="178"/>
      <c r="T558" s="178"/>
      <c r="U558" s="178"/>
      <c r="V558" s="178"/>
    </row>
    <row r="559" spans="11:22" ht="15.75" customHeight="1" x14ac:dyDescent="0.2">
      <c r="K559" s="240"/>
      <c r="N559" s="178"/>
      <c r="O559" s="178"/>
      <c r="P559" s="178"/>
      <c r="Q559" s="178"/>
      <c r="R559" s="178"/>
      <c r="S559" s="178"/>
      <c r="T559" s="178"/>
      <c r="U559" s="178"/>
      <c r="V559" s="178"/>
    </row>
    <row r="560" spans="11:22" ht="15.75" customHeight="1" x14ac:dyDescent="0.2">
      <c r="K560" s="240"/>
      <c r="N560" s="178"/>
      <c r="O560" s="178"/>
      <c r="P560" s="178"/>
      <c r="Q560" s="178"/>
      <c r="R560" s="178"/>
      <c r="S560" s="178"/>
      <c r="T560" s="178"/>
      <c r="U560" s="178"/>
      <c r="V560" s="178"/>
    </row>
    <row r="561" spans="11:22" ht="15.75" customHeight="1" x14ac:dyDescent="0.2">
      <c r="K561" s="240"/>
      <c r="N561" s="178"/>
      <c r="O561" s="178"/>
      <c r="P561" s="178"/>
      <c r="Q561" s="178"/>
      <c r="R561" s="178"/>
      <c r="S561" s="178"/>
      <c r="T561" s="178"/>
      <c r="U561" s="178"/>
      <c r="V561" s="178"/>
    </row>
    <row r="562" spans="11:22" ht="15.75" customHeight="1" x14ac:dyDescent="0.2">
      <c r="K562" s="240"/>
      <c r="N562" s="178"/>
      <c r="O562" s="178"/>
      <c r="P562" s="178"/>
      <c r="Q562" s="178"/>
      <c r="R562" s="178"/>
      <c r="S562" s="178"/>
      <c r="T562" s="178"/>
      <c r="U562" s="178"/>
      <c r="V562" s="178"/>
    </row>
    <row r="563" spans="11:22" ht="15.75" customHeight="1" x14ac:dyDescent="0.2">
      <c r="K563" s="240"/>
      <c r="N563" s="178"/>
      <c r="O563" s="178"/>
      <c r="P563" s="178"/>
      <c r="Q563" s="178"/>
      <c r="R563" s="178"/>
      <c r="S563" s="178"/>
      <c r="T563" s="178"/>
      <c r="U563" s="178"/>
      <c r="V563" s="178"/>
    </row>
    <row r="564" spans="11:22" ht="15.75" customHeight="1" x14ac:dyDescent="0.2">
      <c r="K564" s="240"/>
      <c r="N564" s="178"/>
      <c r="O564" s="178"/>
      <c r="P564" s="178"/>
      <c r="Q564" s="178"/>
      <c r="R564" s="178"/>
      <c r="S564" s="178"/>
      <c r="T564" s="178"/>
      <c r="U564" s="178"/>
      <c r="V564" s="178"/>
    </row>
    <row r="565" spans="11:22" ht="15.75" customHeight="1" x14ac:dyDescent="0.2">
      <c r="K565" s="240"/>
      <c r="N565" s="178"/>
      <c r="O565" s="178"/>
      <c r="P565" s="178"/>
      <c r="Q565" s="178"/>
      <c r="R565" s="178"/>
      <c r="S565" s="178"/>
      <c r="T565" s="178"/>
      <c r="U565" s="178"/>
      <c r="V565" s="178"/>
    </row>
    <row r="566" spans="11:22" ht="15.75" customHeight="1" x14ac:dyDescent="0.2">
      <c r="K566" s="240"/>
      <c r="N566" s="178"/>
      <c r="O566" s="178"/>
      <c r="P566" s="178"/>
      <c r="Q566" s="178"/>
      <c r="R566" s="178"/>
      <c r="S566" s="178"/>
      <c r="T566" s="178"/>
      <c r="U566" s="178"/>
      <c r="V566" s="178"/>
    </row>
    <row r="567" spans="11:22" ht="15.75" customHeight="1" x14ac:dyDescent="0.2">
      <c r="K567" s="240"/>
      <c r="N567" s="178"/>
      <c r="O567" s="178"/>
      <c r="P567" s="178"/>
      <c r="Q567" s="178"/>
      <c r="R567" s="178"/>
      <c r="S567" s="178"/>
      <c r="T567" s="178"/>
      <c r="U567" s="178"/>
      <c r="V567" s="178"/>
    </row>
    <row r="568" spans="11:22" ht="15.75" customHeight="1" x14ac:dyDescent="0.2">
      <c r="K568" s="240"/>
      <c r="N568" s="178"/>
      <c r="O568" s="178"/>
      <c r="P568" s="178"/>
      <c r="Q568" s="178"/>
      <c r="R568" s="178"/>
      <c r="S568" s="178"/>
      <c r="T568" s="178"/>
      <c r="U568" s="178"/>
      <c r="V568" s="178"/>
    </row>
    <row r="569" spans="11:22" ht="15.75" customHeight="1" x14ac:dyDescent="0.2">
      <c r="K569" s="240"/>
      <c r="N569" s="178"/>
      <c r="O569" s="178"/>
      <c r="P569" s="178"/>
      <c r="Q569" s="178"/>
      <c r="R569" s="178"/>
      <c r="S569" s="178"/>
      <c r="T569" s="178"/>
      <c r="U569" s="178"/>
      <c r="V569" s="178"/>
    </row>
    <row r="570" spans="11:22" ht="15.75" customHeight="1" x14ac:dyDescent="0.2">
      <c r="K570" s="240"/>
      <c r="N570" s="178"/>
      <c r="O570" s="178"/>
      <c r="P570" s="178"/>
      <c r="Q570" s="178"/>
      <c r="R570" s="178"/>
      <c r="S570" s="178"/>
      <c r="T570" s="178"/>
      <c r="U570" s="178"/>
      <c r="V570" s="178"/>
    </row>
    <row r="571" spans="11:22" ht="15.75" customHeight="1" x14ac:dyDescent="0.2">
      <c r="K571" s="240"/>
      <c r="N571" s="178"/>
      <c r="O571" s="178"/>
      <c r="P571" s="178"/>
      <c r="Q571" s="178"/>
      <c r="R571" s="178"/>
      <c r="S571" s="178"/>
      <c r="T571" s="178"/>
      <c r="U571" s="178"/>
      <c r="V571" s="178"/>
    </row>
    <row r="572" spans="11:22" ht="15.75" customHeight="1" x14ac:dyDescent="0.2">
      <c r="K572" s="240"/>
      <c r="N572" s="178"/>
      <c r="O572" s="178"/>
      <c r="P572" s="178"/>
      <c r="Q572" s="178"/>
      <c r="R572" s="178"/>
      <c r="S572" s="178"/>
      <c r="T572" s="178"/>
      <c r="U572" s="178"/>
      <c r="V572" s="178"/>
    </row>
    <row r="573" spans="11:22" ht="15.75" customHeight="1" x14ac:dyDescent="0.2">
      <c r="K573" s="240"/>
      <c r="N573" s="178"/>
      <c r="O573" s="178"/>
      <c r="P573" s="178"/>
      <c r="Q573" s="178"/>
      <c r="R573" s="178"/>
      <c r="S573" s="178"/>
      <c r="T573" s="178"/>
      <c r="U573" s="178"/>
      <c r="V573" s="178"/>
    </row>
    <row r="574" spans="11:22" ht="15.75" customHeight="1" x14ac:dyDescent="0.2">
      <c r="K574" s="240"/>
      <c r="N574" s="178"/>
      <c r="O574" s="178"/>
      <c r="P574" s="178"/>
      <c r="Q574" s="178"/>
      <c r="R574" s="178"/>
      <c r="S574" s="178"/>
      <c r="T574" s="178"/>
      <c r="U574" s="178"/>
      <c r="V574" s="178"/>
    </row>
    <row r="575" spans="11:22" ht="15.75" customHeight="1" x14ac:dyDescent="0.2">
      <c r="K575" s="240"/>
      <c r="N575" s="178"/>
      <c r="O575" s="178"/>
      <c r="P575" s="178"/>
      <c r="Q575" s="178"/>
      <c r="R575" s="178"/>
      <c r="S575" s="178"/>
      <c r="T575" s="178"/>
      <c r="U575" s="178"/>
      <c r="V575" s="178"/>
    </row>
    <row r="576" spans="11:22" ht="15.75" customHeight="1" x14ac:dyDescent="0.2">
      <c r="K576" s="240"/>
      <c r="N576" s="178"/>
      <c r="O576" s="178"/>
      <c r="P576" s="178"/>
      <c r="Q576" s="178"/>
      <c r="R576" s="178"/>
      <c r="S576" s="178"/>
      <c r="T576" s="178"/>
      <c r="U576" s="178"/>
      <c r="V576" s="178"/>
    </row>
    <row r="577" spans="11:22" ht="15.75" customHeight="1" x14ac:dyDescent="0.2">
      <c r="K577" s="240"/>
      <c r="N577" s="178"/>
      <c r="O577" s="178"/>
      <c r="P577" s="178"/>
      <c r="Q577" s="178"/>
      <c r="R577" s="178"/>
      <c r="S577" s="178"/>
      <c r="T577" s="178"/>
      <c r="U577" s="178"/>
      <c r="V577" s="178"/>
    </row>
    <row r="578" spans="11:22" ht="15.75" customHeight="1" x14ac:dyDescent="0.2">
      <c r="K578" s="240"/>
      <c r="N578" s="178"/>
      <c r="O578" s="178"/>
      <c r="P578" s="178"/>
      <c r="Q578" s="178"/>
      <c r="R578" s="178"/>
      <c r="S578" s="178"/>
      <c r="T578" s="178"/>
      <c r="U578" s="178"/>
      <c r="V578" s="178"/>
    </row>
    <row r="579" spans="11:22" ht="15.75" customHeight="1" x14ac:dyDescent="0.2">
      <c r="K579" s="240"/>
      <c r="N579" s="178"/>
      <c r="O579" s="178"/>
      <c r="P579" s="178"/>
      <c r="Q579" s="178"/>
      <c r="R579" s="178"/>
      <c r="S579" s="178"/>
      <c r="T579" s="178"/>
      <c r="U579" s="178"/>
      <c r="V579" s="178"/>
    </row>
    <row r="580" spans="11:22" ht="15.75" customHeight="1" x14ac:dyDescent="0.2">
      <c r="K580" s="240"/>
      <c r="N580" s="178"/>
      <c r="O580" s="178"/>
      <c r="P580" s="178"/>
      <c r="Q580" s="178"/>
      <c r="R580" s="178"/>
      <c r="S580" s="178"/>
      <c r="T580" s="178"/>
      <c r="U580" s="178"/>
      <c r="V580" s="178"/>
    </row>
    <row r="581" spans="11:22" ht="15.75" customHeight="1" x14ac:dyDescent="0.2">
      <c r="K581" s="240"/>
      <c r="N581" s="178"/>
      <c r="O581" s="178"/>
      <c r="P581" s="178"/>
      <c r="Q581" s="178"/>
      <c r="R581" s="178"/>
      <c r="S581" s="178"/>
      <c r="T581" s="178"/>
      <c r="U581" s="178"/>
      <c r="V581" s="178"/>
    </row>
    <row r="582" spans="11:22" ht="15.75" customHeight="1" x14ac:dyDescent="0.2">
      <c r="K582" s="240"/>
      <c r="N582" s="178"/>
      <c r="O582" s="178"/>
      <c r="P582" s="178"/>
      <c r="Q582" s="178"/>
      <c r="R582" s="178"/>
      <c r="S582" s="178"/>
      <c r="T582" s="178"/>
      <c r="U582" s="178"/>
      <c r="V582" s="178"/>
    </row>
    <row r="583" spans="11:22" ht="15.75" customHeight="1" x14ac:dyDescent="0.2">
      <c r="K583" s="240"/>
      <c r="N583" s="178"/>
      <c r="O583" s="178"/>
      <c r="P583" s="178"/>
      <c r="Q583" s="178"/>
      <c r="R583" s="178"/>
      <c r="S583" s="178"/>
      <c r="T583" s="178"/>
      <c r="U583" s="178"/>
      <c r="V583" s="178"/>
    </row>
    <row r="584" spans="11:22" ht="15.75" customHeight="1" x14ac:dyDescent="0.2">
      <c r="K584" s="240"/>
      <c r="N584" s="178"/>
      <c r="O584" s="178"/>
      <c r="P584" s="178"/>
      <c r="Q584" s="178"/>
      <c r="R584" s="178"/>
      <c r="S584" s="178"/>
      <c r="T584" s="178"/>
      <c r="U584" s="178"/>
      <c r="V584" s="178"/>
    </row>
    <row r="585" spans="11:22" ht="15.75" customHeight="1" x14ac:dyDescent="0.2">
      <c r="K585" s="240"/>
      <c r="N585" s="178"/>
      <c r="O585" s="178"/>
      <c r="P585" s="178"/>
      <c r="Q585" s="178"/>
      <c r="R585" s="178"/>
      <c r="S585" s="178"/>
      <c r="T585" s="178"/>
      <c r="U585" s="178"/>
      <c r="V585" s="178"/>
    </row>
    <row r="586" spans="11:22" ht="15.75" customHeight="1" x14ac:dyDescent="0.2">
      <c r="K586" s="240"/>
      <c r="N586" s="178"/>
      <c r="O586" s="178"/>
      <c r="P586" s="178"/>
      <c r="Q586" s="178"/>
      <c r="R586" s="178"/>
      <c r="S586" s="178"/>
      <c r="T586" s="178"/>
      <c r="U586" s="178"/>
      <c r="V586" s="178"/>
    </row>
    <row r="587" spans="11:22" ht="15.75" customHeight="1" x14ac:dyDescent="0.2">
      <c r="K587" s="240"/>
      <c r="N587" s="178"/>
      <c r="O587" s="178"/>
      <c r="P587" s="178"/>
      <c r="Q587" s="178"/>
      <c r="R587" s="178"/>
      <c r="S587" s="178"/>
      <c r="T587" s="178"/>
      <c r="U587" s="178"/>
      <c r="V587" s="178"/>
    </row>
    <row r="588" spans="11:22" ht="15.75" customHeight="1" x14ac:dyDescent="0.2">
      <c r="K588" s="240"/>
      <c r="N588" s="178"/>
      <c r="O588" s="178"/>
      <c r="P588" s="178"/>
      <c r="Q588" s="178"/>
      <c r="R588" s="178"/>
      <c r="S588" s="178"/>
      <c r="T588" s="178"/>
      <c r="U588" s="178"/>
      <c r="V588" s="178"/>
    </row>
    <row r="589" spans="11:22" ht="15.75" customHeight="1" x14ac:dyDescent="0.2">
      <c r="K589" s="240"/>
      <c r="N589" s="178"/>
      <c r="O589" s="178"/>
      <c r="P589" s="178"/>
      <c r="Q589" s="178"/>
      <c r="R589" s="178"/>
      <c r="S589" s="178"/>
      <c r="T589" s="178"/>
      <c r="U589" s="178"/>
      <c r="V589" s="178"/>
    </row>
    <row r="590" spans="11:22" ht="15.75" customHeight="1" x14ac:dyDescent="0.2">
      <c r="K590" s="240"/>
      <c r="N590" s="178"/>
      <c r="O590" s="178"/>
      <c r="P590" s="178"/>
      <c r="Q590" s="178"/>
      <c r="R590" s="178"/>
      <c r="S590" s="178"/>
      <c r="T590" s="178"/>
      <c r="U590" s="178"/>
      <c r="V590" s="178"/>
    </row>
    <row r="591" spans="11:22" ht="15.75" customHeight="1" x14ac:dyDescent="0.2">
      <c r="K591" s="240"/>
      <c r="N591" s="178"/>
      <c r="O591" s="178"/>
      <c r="P591" s="178"/>
      <c r="Q591" s="178"/>
      <c r="R591" s="178"/>
      <c r="S591" s="178"/>
      <c r="T591" s="178"/>
      <c r="U591" s="178"/>
      <c r="V591" s="178"/>
    </row>
    <row r="592" spans="11:22" ht="15.75" customHeight="1" x14ac:dyDescent="0.2">
      <c r="K592" s="240"/>
      <c r="N592" s="178"/>
      <c r="O592" s="178"/>
      <c r="P592" s="178"/>
      <c r="Q592" s="178"/>
      <c r="R592" s="178"/>
      <c r="S592" s="178"/>
      <c r="T592" s="178"/>
      <c r="U592" s="178"/>
      <c r="V592" s="178"/>
    </row>
    <row r="593" spans="11:22" ht="15.75" customHeight="1" x14ac:dyDescent="0.2">
      <c r="K593" s="240"/>
      <c r="N593" s="178"/>
      <c r="O593" s="178"/>
      <c r="P593" s="178"/>
      <c r="Q593" s="178"/>
      <c r="R593" s="178"/>
      <c r="S593" s="178"/>
      <c r="T593" s="178"/>
      <c r="U593" s="178"/>
      <c r="V593" s="178"/>
    </row>
    <row r="594" spans="11:22" ht="15.75" customHeight="1" x14ac:dyDescent="0.2">
      <c r="K594" s="240"/>
      <c r="N594" s="178"/>
      <c r="O594" s="178"/>
      <c r="P594" s="178"/>
      <c r="Q594" s="178"/>
      <c r="R594" s="178"/>
      <c r="S594" s="178"/>
      <c r="T594" s="178"/>
      <c r="U594" s="178"/>
      <c r="V594" s="178"/>
    </row>
    <row r="595" spans="11:22" ht="15.75" customHeight="1" x14ac:dyDescent="0.2">
      <c r="K595" s="240"/>
      <c r="N595" s="178"/>
      <c r="O595" s="178"/>
      <c r="P595" s="178"/>
      <c r="Q595" s="178"/>
      <c r="R595" s="178"/>
      <c r="S595" s="178"/>
      <c r="T595" s="178"/>
      <c r="U595" s="178"/>
      <c r="V595" s="178"/>
    </row>
    <row r="596" spans="11:22" ht="15.75" customHeight="1" x14ac:dyDescent="0.2">
      <c r="K596" s="240"/>
      <c r="N596" s="178"/>
      <c r="O596" s="178"/>
      <c r="P596" s="178"/>
      <c r="Q596" s="178"/>
      <c r="R596" s="178"/>
      <c r="S596" s="178"/>
      <c r="T596" s="178"/>
      <c r="U596" s="178"/>
      <c r="V596" s="178"/>
    </row>
    <row r="597" spans="11:22" ht="15.75" customHeight="1" x14ac:dyDescent="0.2">
      <c r="K597" s="240"/>
      <c r="N597" s="178"/>
      <c r="O597" s="178"/>
      <c r="P597" s="178"/>
      <c r="Q597" s="178"/>
      <c r="R597" s="178"/>
      <c r="S597" s="178"/>
      <c r="T597" s="178"/>
      <c r="U597" s="178"/>
      <c r="V597" s="178"/>
    </row>
    <row r="598" spans="11:22" ht="15.75" customHeight="1" x14ac:dyDescent="0.2">
      <c r="K598" s="240"/>
      <c r="N598" s="178"/>
      <c r="O598" s="178"/>
      <c r="P598" s="178"/>
      <c r="Q598" s="178"/>
      <c r="R598" s="178"/>
      <c r="S598" s="178"/>
      <c r="T598" s="178"/>
      <c r="U598" s="178"/>
      <c r="V598" s="178"/>
    </row>
    <row r="599" spans="11:22" ht="15.75" customHeight="1" x14ac:dyDescent="0.2">
      <c r="K599" s="240"/>
      <c r="N599" s="178"/>
      <c r="O599" s="178"/>
      <c r="P599" s="178"/>
      <c r="Q599" s="178"/>
      <c r="R599" s="178"/>
      <c r="S599" s="178"/>
      <c r="T599" s="178"/>
      <c r="U599" s="178"/>
      <c r="V599" s="178"/>
    </row>
    <row r="600" spans="11:22" ht="15.75" customHeight="1" x14ac:dyDescent="0.2">
      <c r="K600" s="240"/>
      <c r="N600" s="178"/>
      <c r="O600" s="178"/>
      <c r="P600" s="178"/>
      <c r="Q600" s="178"/>
      <c r="R600" s="178"/>
      <c r="S600" s="178"/>
      <c r="T600" s="178"/>
      <c r="U600" s="178"/>
      <c r="V600" s="178"/>
    </row>
    <row r="601" spans="11:22" ht="15.75" customHeight="1" x14ac:dyDescent="0.2">
      <c r="K601" s="240"/>
      <c r="N601" s="178"/>
      <c r="O601" s="178"/>
      <c r="P601" s="178"/>
      <c r="Q601" s="178"/>
      <c r="R601" s="178"/>
      <c r="S601" s="178"/>
      <c r="T601" s="178"/>
      <c r="U601" s="178"/>
      <c r="V601" s="178"/>
    </row>
    <row r="602" spans="11:22" ht="15.75" customHeight="1" x14ac:dyDescent="0.2">
      <c r="K602" s="240"/>
      <c r="N602" s="178"/>
      <c r="O602" s="178"/>
      <c r="P602" s="178"/>
      <c r="Q602" s="178"/>
      <c r="R602" s="178"/>
      <c r="S602" s="178"/>
      <c r="T602" s="178"/>
      <c r="U602" s="178"/>
      <c r="V602" s="178"/>
    </row>
    <row r="603" spans="11:22" ht="15.75" customHeight="1" x14ac:dyDescent="0.2">
      <c r="K603" s="240"/>
      <c r="N603" s="178"/>
      <c r="O603" s="178"/>
      <c r="P603" s="178"/>
      <c r="Q603" s="178"/>
      <c r="R603" s="178"/>
      <c r="S603" s="178"/>
      <c r="T603" s="178"/>
      <c r="U603" s="178"/>
      <c r="V603" s="178"/>
    </row>
    <row r="604" spans="11:22" ht="15.75" customHeight="1" x14ac:dyDescent="0.2">
      <c r="K604" s="240"/>
      <c r="N604" s="178"/>
      <c r="O604" s="178"/>
      <c r="P604" s="178"/>
      <c r="Q604" s="178"/>
      <c r="R604" s="178"/>
      <c r="S604" s="178"/>
      <c r="T604" s="178"/>
      <c r="U604" s="178"/>
      <c r="V604" s="178"/>
    </row>
    <row r="605" spans="11:22" ht="15.75" customHeight="1" x14ac:dyDescent="0.2">
      <c r="K605" s="240"/>
      <c r="N605" s="178"/>
      <c r="O605" s="178"/>
      <c r="P605" s="178"/>
      <c r="Q605" s="178"/>
      <c r="R605" s="178"/>
      <c r="S605" s="178"/>
      <c r="T605" s="178"/>
      <c r="U605" s="178"/>
      <c r="V605" s="178"/>
    </row>
    <row r="606" spans="11:22" ht="15.75" customHeight="1" x14ac:dyDescent="0.2">
      <c r="K606" s="240"/>
      <c r="N606" s="178"/>
      <c r="O606" s="178"/>
      <c r="P606" s="178"/>
      <c r="Q606" s="178"/>
      <c r="R606" s="178"/>
      <c r="S606" s="178"/>
      <c r="T606" s="178"/>
      <c r="U606" s="178"/>
      <c r="V606" s="178"/>
    </row>
    <row r="607" spans="11:22" ht="15.75" customHeight="1" x14ac:dyDescent="0.2">
      <c r="K607" s="240"/>
      <c r="N607" s="178"/>
      <c r="O607" s="178"/>
      <c r="P607" s="178"/>
      <c r="Q607" s="178"/>
      <c r="R607" s="178"/>
      <c r="S607" s="178"/>
      <c r="T607" s="178"/>
      <c r="U607" s="178"/>
      <c r="V607" s="178"/>
    </row>
    <row r="608" spans="11:22" ht="15.75" customHeight="1" x14ac:dyDescent="0.2">
      <c r="K608" s="240"/>
      <c r="N608" s="178"/>
      <c r="O608" s="178"/>
      <c r="P608" s="178"/>
      <c r="Q608" s="178"/>
      <c r="R608" s="178"/>
      <c r="S608" s="178"/>
      <c r="T608" s="178"/>
      <c r="U608" s="178"/>
      <c r="V608" s="178"/>
    </row>
    <row r="609" spans="11:22" ht="15.75" customHeight="1" x14ac:dyDescent="0.2">
      <c r="K609" s="240"/>
      <c r="N609" s="178"/>
      <c r="O609" s="178"/>
      <c r="P609" s="178"/>
      <c r="Q609" s="178"/>
      <c r="R609" s="178"/>
      <c r="S609" s="178"/>
      <c r="T609" s="178"/>
      <c r="U609" s="178"/>
      <c r="V609" s="178"/>
    </row>
    <row r="610" spans="11:22" ht="15.75" customHeight="1" x14ac:dyDescent="0.2">
      <c r="K610" s="240"/>
      <c r="N610" s="178"/>
      <c r="O610" s="178"/>
      <c r="P610" s="178"/>
      <c r="Q610" s="178"/>
      <c r="R610" s="178"/>
      <c r="S610" s="178"/>
      <c r="T610" s="178"/>
      <c r="U610" s="178"/>
      <c r="V610" s="178"/>
    </row>
    <row r="611" spans="11:22" ht="15.75" customHeight="1" x14ac:dyDescent="0.2">
      <c r="K611" s="240"/>
      <c r="N611" s="178"/>
      <c r="O611" s="178"/>
      <c r="P611" s="178"/>
      <c r="Q611" s="178"/>
      <c r="R611" s="178"/>
      <c r="S611" s="178"/>
      <c r="T611" s="178"/>
      <c r="U611" s="178"/>
      <c r="V611" s="178"/>
    </row>
    <row r="612" spans="11:22" ht="15.75" customHeight="1" x14ac:dyDescent="0.2">
      <c r="K612" s="240"/>
      <c r="N612" s="178"/>
      <c r="O612" s="178"/>
      <c r="P612" s="178"/>
      <c r="Q612" s="178"/>
      <c r="R612" s="178"/>
      <c r="S612" s="178"/>
      <c r="T612" s="178"/>
      <c r="U612" s="178"/>
      <c r="V612" s="178"/>
    </row>
    <row r="613" spans="11:22" ht="15.75" customHeight="1" x14ac:dyDescent="0.2">
      <c r="K613" s="240"/>
      <c r="N613" s="178"/>
      <c r="O613" s="178"/>
      <c r="P613" s="178"/>
      <c r="Q613" s="178"/>
      <c r="R613" s="178"/>
      <c r="S613" s="178"/>
      <c r="T613" s="178"/>
      <c r="U613" s="178"/>
      <c r="V613" s="178"/>
    </row>
    <row r="614" spans="11:22" ht="15.75" customHeight="1" x14ac:dyDescent="0.2">
      <c r="K614" s="240"/>
      <c r="N614" s="178"/>
      <c r="O614" s="178"/>
      <c r="P614" s="178"/>
      <c r="Q614" s="178"/>
      <c r="R614" s="178"/>
      <c r="S614" s="178"/>
      <c r="T614" s="178"/>
      <c r="U614" s="178"/>
      <c r="V614" s="178"/>
    </row>
    <row r="615" spans="11:22" ht="15.75" customHeight="1" x14ac:dyDescent="0.2">
      <c r="K615" s="240"/>
      <c r="N615" s="178"/>
      <c r="O615" s="178"/>
      <c r="P615" s="178"/>
      <c r="Q615" s="178"/>
      <c r="R615" s="178"/>
      <c r="S615" s="178"/>
      <c r="T615" s="178"/>
      <c r="U615" s="178"/>
      <c r="V615" s="178"/>
    </row>
    <row r="616" spans="11:22" ht="15.75" customHeight="1" x14ac:dyDescent="0.2">
      <c r="K616" s="240"/>
      <c r="N616" s="178"/>
      <c r="O616" s="178"/>
      <c r="P616" s="178"/>
      <c r="Q616" s="178"/>
      <c r="R616" s="178"/>
      <c r="S616" s="178"/>
      <c r="T616" s="178"/>
      <c r="U616" s="178"/>
      <c r="V616" s="178"/>
    </row>
    <row r="617" spans="11:22" ht="15.75" customHeight="1" x14ac:dyDescent="0.2">
      <c r="K617" s="240"/>
      <c r="N617" s="178"/>
      <c r="O617" s="178"/>
      <c r="P617" s="178"/>
      <c r="Q617" s="178"/>
      <c r="R617" s="178"/>
      <c r="S617" s="178"/>
      <c r="T617" s="178"/>
      <c r="U617" s="178"/>
      <c r="V617" s="178"/>
    </row>
    <row r="618" spans="11:22" ht="15.75" customHeight="1" x14ac:dyDescent="0.2">
      <c r="K618" s="240"/>
      <c r="N618" s="178"/>
      <c r="O618" s="178"/>
      <c r="P618" s="178"/>
      <c r="Q618" s="178"/>
      <c r="R618" s="178"/>
      <c r="S618" s="178"/>
      <c r="T618" s="178"/>
      <c r="U618" s="178"/>
      <c r="V618" s="178"/>
    </row>
    <row r="619" spans="11:22" ht="15.75" customHeight="1" x14ac:dyDescent="0.2">
      <c r="K619" s="240"/>
      <c r="N619" s="178"/>
      <c r="O619" s="178"/>
      <c r="P619" s="178"/>
      <c r="Q619" s="178"/>
      <c r="R619" s="178"/>
      <c r="S619" s="178"/>
      <c r="T619" s="178"/>
      <c r="U619" s="178"/>
      <c r="V619" s="178"/>
    </row>
    <row r="620" spans="11:22" ht="15.75" customHeight="1" x14ac:dyDescent="0.2">
      <c r="K620" s="240"/>
      <c r="N620" s="178"/>
      <c r="O620" s="178"/>
      <c r="P620" s="178"/>
      <c r="Q620" s="178"/>
      <c r="R620" s="178"/>
      <c r="S620" s="178"/>
      <c r="T620" s="178"/>
      <c r="U620" s="178"/>
      <c r="V620" s="178"/>
    </row>
    <row r="621" spans="11:22" ht="15.75" customHeight="1" x14ac:dyDescent="0.2">
      <c r="K621" s="240"/>
      <c r="N621" s="178"/>
      <c r="O621" s="178"/>
      <c r="P621" s="178"/>
      <c r="Q621" s="178"/>
      <c r="R621" s="178"/>
      <c r="S621" s="178"/>
      <c r="T621" s="178"/>
      <c r="U621" s="178"/>
      <c r="V621" s="178"/>
    </row>
    <row r="622" spans="11:22" ht="15.75" customHeight="1" x14ac:dyDescent="0.2">
      <c r="K622" s="240"/>
      <c r="N622" s="178"/>
      <c r="O622" s="178"/>
      <c r="P622" s="178"/>
      <c r="Q622" s="178"/>
      <c r="R622" s="178"/>
      <c r="S622" s="178"/>
      <c r="T622" s="178"/>
      <c r="U622" s="178"/>
      <c r="V622" s="178"/>
    </row>
    <row r="623" spans="11:22" ht="15.75" customHeight="1" x14ac:dyDescent="0.2">
      <c r="K623" s="240"/>
      <c r="N623" s="178"/>
      <c r="O623" s="178"/>
      <c r="P623" s="178"/>
      <c r="Q623" s="178"/>
      <c r="R623" s="178"/>
      <c r="S623" s="178"/>
      <c r="T623" s="178"/>
      <c r="U623" s="178"/>
      <c r="V623" s="178"/>
    </row>
    <row r="624" spans="11:22" ht="15.75" customHeight="1" x14ac:dyDescent="0.2">
      <c r="K624" s="240"/>
      <c r="N624" s="178"/>
      <c r="O624" s="178"/>
      <c r="P624" s="178"/>
      <c r="Q624" s="178"/>
      <c r="R624" s="178"/>
      <c r="S624" s="178"/>
      <c r="T624" s="178"/>
      <c r="U624" s="178"/>
      <c r="V624" s="178"/>
    </row>
    <row r="625" spans="11:22" ht="15.75" customHeight="1" x14ac:dyDescent="0.2">
      <c r="K625" s="240"/>
      <c r="N625" s="178"/>
      <c r="O625" s="178"/>
      <c r="P625" s="178"/>
      <c r="Q625" s="178"/>
      <c r="R625" s="178"/>
      <c r="S625" s="178"/>
      <c r="T625" s="178"/>
      <c r="U625" s="178"/>
      <c r="V625" s="178"/>
    </row>
    <row r="626" spans="11:22" ht="15.75" customHeight="1" x14ac:dyDescent="0.2">
      <c r="K626" s="240"/>
      <c r="N626" s="178"/>
      <c r="O626" s="178"/>
      <c r="P626" s="178"/>
      <c r="Q626" s="178"/>
      <c r="R626" s="178"/>
      <c r="S626" s="178"/>
      <c r="T626" s="178"/>
      <c r="U626" s="178"/>
      <c r="V626" s="178"/>
    </row>
    <row r="627" spans="11:22" ht="15.75" customHeight="1" x14ac:dyDescent="0.2">
      <c r="K627" s="240"/>
      <c r="N627" s="178"/>
      <c r="O627" s="178"/>
      <c r="P627" s="178"/>
      <c r="Q627" s="178"/>
      <c r="R627" s="178"/>
      <c r="S627" s="178"/>
      <c r="T627" s="178"/>
      <c r="U627" s="178"/>
      <c r="V627" s="178"/>
    </row>
    <row r="628" spans="11:22" ht="15.75" customHeight="1" x14ac:dyDescent="0.2">
      <c r="K628" s="240"/>
      <c r="N628" s="178"/>
      <c r="O628" s="178"/>
      <c r="P628" s="178"/>
      <c r="Q628" s="178"/>
      <c r="R628" s="178"/>
      <c r="S628" s="178"/>
      <c r="T628" s="178"/>
      <c r="U628" s="178"/>
      <c r="V628" s="178"/>
    </row>
    <row r="629" spans="11:22" ht="15.75" customHeight="1" x14ac:dyDescent="0.2">
      <c r="K629" s="240"/>
      <c r="N629" s="178"/>
      <c r="O629" s="178"/>
      <c r="P629" s="178"/>
      <c r="Q629" s="178"/>
      <c r="R629" s="178"/>
      <c r="S629" s="178"/>
      <c r="T629" s="178"/>
      <c r="U629" s="178"/>
      <c r="V629" s="178"/>
    </row>
    <row r="630" spans="11:22" ht="15.75" customHeight="1" x14ac:dyDescent="0.2">
      <c r="K630" s="240"/>
      <c r="N630" s="178"/>
      <c r="O630" s="178"/>
      <c r="P630" s="178"/>
      <c r="Q630" s="178"/>
      <c r="R630" s="178"/>
      <c r="S630" s="178"/>
      <c r="T630" s="178"/>
      <c r="U630" s="178"/>
      <c r="V630" s="178"/>
    </row>
    <row r="631" spans="11:22" ht="15.75" customHeight="1" x14ac:dyDescent="0.2">
      <c r="K631" s="240"/>
      <c r="N631" s="178"/>
      <c r="O631" s="178"/>
      <c r="P631" s="178"/>
      <c r="Q631" s="178"/>
      <c r="R631" s="178"/>
      <c r="S631" s="178"/>
      <c r="T631" s="178"/>
      <c r="U631" s="178"/>
      <c r="V631" s="178"/>
    </row>
    <row r="632" spans="11:22" ht="15.75" customHeight="1" x14ac:dyDescent="0.2">
      <c r="K632" s="240"/>
      <c r="N632" s="178"/>
      <c r="O632" s="178"/>
      <c r="P632" s="178"/>
      <c r="Q632" s="178"/>
      <c r="R632" s="178"/>
      <c r="S632" s="178"/>
      <c r="T632" s="178"/>
      <c r="U632" s="178"/>
      <c r="V632" s="178"/>
    </row>
    <row r="633" spans="11:22" ht="15.75" customHeight="1" x14ac:dyDescent="0.2">
      <c r="K633" s="240"/>
      <c r="N633" s="178"/>
      <c r="O633" s="178"/>
      <c r="P633" s="178"/>
      <c r="Q633" s="178"/>
      <c r="R633" s="178"/>
      <c r="S633" s="178"/>
      <c r="T633" s="178"/>
      <c r="U633" s="178"/>
      <c r="V633" s="178"/>
    </row>
    <row r="634" spans="11:22" ht="15.75" customHeight="1" x14ac:dyDescent="0.2">
      <c r="K634" s="240"/>
      <c r="N634" s="178"/>
      <c r="O634" s="178"/>
      <c r="P634" s="178"/>
      <c r="Q634" s="178"/>
      <c r="R634" s="178"/>
      <c r="S634" s="178"/>
      <c r="T634" s="178"/>
      <c r="U634" s="178"/>
      <c r="V634" s="178"/>
    </row>
    <row r="635" spans="11:22" ht="15.75" customHeight="1" x14ac:dyDescent="0.2">
      <c r="K635" s="240"/>
      <c r="N635" s="178"/>
      <c r="O635" s="178"/>
      <c r="P635" s="178"/>
      <c r="Q635" s="178"/>
      <c r="R635" s="178"/>
      <c r="S635" s="178"/>
      <c r="T635" s="178"/>
      <c r="U635" s="178"/>
      <c r="V635" s="178"/>
    </row>
    <row r="636" spans="11:22" ht="15.75" customHeight="1" x14ac:dyDescent="0.2">
      <c r="K636" s="240"/>
      <c r="N636" s="178"/>
      <c r="O636" s="178"/>
      <c r="P636" s="178"/>
      <c r="Q636" s="178"/>
      <c r="R636" s="178"/>
      <c r="S636" s="178"/>
      <c r="T636" s="178"/>
      <c r="U636" s="178"/>
      <c r="V636" s="178"/>
    </row>
    <row r="637" spans="11:22" ht="15.75" customHeight="1" x14ac:dyDescent="0.2">
      <c r="K637" s="240"/>
      <c r="N637" s="178"/>
      <c r="O637" s="178"/>
      <c r="P637" s="178"/>
      <c r="Q637" s="178"/>
      <c r="R637" s="178"/>
      <c r="S637" s="178"/>
      <c r="T637" s="178"/>
      <c r="U637" s="178"/>
      <c r="V637" s="178"/>
    </row>
    <row r="638" spans="11:22" ht="15.75" customHeight="1" x14ac:dyDescent="0.2">
      <c r="K638" s="240"/>
      <c r="N638" s="178"/>
      <c r="O638" s="178"/>
      <c r="P638" s="178"/>
      <c r="Q638" s="178"/>
      <c r="R638" s="178"/>
      <c r="S638" s="178"/>
      <c r="T638" s="178"/>
      <c r="U638" s="178"/>
      <c r="V638" s="178"/>
    </row>
    <row r="639" spans="11:22" ht="15.75" customHeight="1" x14ac:dyDescent="0.2">
      <c r="K639" s="240"/>
      <c r="N639" s="178"/>
      <c r="O639" s="178"/>
      <c r="P639" s="178"/>
      <c r="Q639" s="178"/>
      <c r="R639" s="178"/>
      <c r="S639" s="178"/>
      <c r="T639" s="178"/>
      <c r="U639" s="178"/>
      <c r="V639" s="178"/>
    </row>
    <row r="640" spans="11:22" ht="15.75" customHeight="1" x14ac:dyDescent="0.2">
      <c r="K640" s="240"/>
      <c r="N640" s="178"/>
      <c r="O640" s="178"/>
      <c r="P640" s="178"/>
      <c r="Q640" s="178"/>
      <c r="R640" s="178"/>
      <c r="S640" s="178"/>
      <c r="T640" s="178"/>
      <c r="U640" s="178"/>
      <c r="V640" s="178"/>
    </row>
    <row r="641" spans="11:22" ht="15.75" customHeight="1" x14ac:dyDescent="0.2">
      <c r="K641" s="240"/>
      <c r="N641" s="178"/>
      <c r="O641" s="178"/>
      <c r="P641" s="178"/>
      <c r="Q641" s="178"/>
      <c r="R641" s="178"/>
      <c r="S641" s="178"/>
      <c r="T641" s="178"/>
      <c r="U641" s="178"/>
      <c r="V641" s="178"/>
    </row>
    <row r="642" spans="11:22" ht="15.75" customHeight="1" x14ac:dyDescent="0.2">
      <c r="K642" s="240"/>
      <c r="N642" s="178"/>
      <c r="O642" s="178"/>
      <c r="P642" s="178"/>
      <c r="Q642" s="178"/>
      <c r="R642" s="178"/>
      <c r="S642" s="178"/>
      <c r="T642" s="178"/>
      <c r="U642" s="178"/>
      <c r="V642" s="178"/>
    </row>
    <row r="643" spans="11:22" ht="15.75" customHeight="1" x14ac:dyDescent="0.2">
      <c r="K643" s="240"/>
      <c r="N643" s="178"/>
      <c r="O643" s="178"/>
      <c r="P643" s="178"/>
      <c r="Q643" s="178"/>
      <c r="R643" s="178"/>
      <c r="S643" s="178"/>
      <c r="T643" s="178"/>
      <c r="U643" s="178"/>
      <c r="V643" s="178"/>
    </row>
    <row r="644" spans="11:22" ht="15.75" customHeight="1" x14ac:dyDescent="0.2">
      <c r="K644" s="240"/>
      <c r="N644" s="178"/>
      <c r="O644" s="178"/>
      <c r="P644" s="178"/>
      <c r="Q644" s="178"/>
      <c r="R644" s="178"/>
      <c r="S644" s="178"/>
      <c r="T644" s="178"/>
      <c r="U644" s="178"/>
      <c r="V644" s="178"/>
    </row>
    <row r="645" spans="11:22" ht="15.75" customHeight="1" x14ac:dyDescent="0.2">
      <c r="K645" s="240"/>
      <c r="N645" s="178"/>
      <c r="O645" s="178"/>
      <c r="P645" s="178"/>
      <c r="Q645" s="178"/>
      <c r="R645" s="178"/>
      <c r="S645" s="178"/>
      <c r="T645" s="178"/>
      <c r="U645" s="178"/>
      <c r="V645" s="178"/>
    </row>
    <row r="646" spans="11:22" ht="15.75" customHeight="1" x14ac:dyDescent="0.2">
      <c r="K646" s="240"/>
      <c r="N646" s="178"/>
      <c r="O646" s="178"/>
      <c r="P646" s="178"/>
      <c r="Q646" s="178"/>
      <c r="R646" s="178"/>
      <c r="S646" s="178"/>
      <c r="T646" s="178"/>
      <c r="U646" s="178"/>
      <c r="V646" s="178"/>
    </row>
    <row r="647" spans="11:22" ht="15.75" customHeight="1" x14ac:dyDescent="0.2">
      <c r="K647" s="240"/>
      <c r="N647" s="178"/>
      <c r="O647" s="178"/>
      <c r="P647" s="178"/>
      <c r="Q647" s="178"/>
      <c r="R647" s="178"/>
      <c r="S647" s="178"/>
      <c r="T647" s="178"/>
      <c r="U647" s="178"/>
      <c r="V647" s="178"/>
    </row>
    <row r="648" spans="11:22" ht="15.75" customHeight="1" x14ac:dyDescent="0.2">
      <c r="K648" s="240"/>
      <c r="N648" s="178"/>
      <c r="O648" s="178"/>
      <c r="P648" s="178"/>
      <c r="Q648" s="178"/>
      <c r="R648" s="178"/>
      <c r="S648" s="178"/>
      <c r="T648" s="178"/>
      <c r="U648" s="178"/>
      <c r="V648" s="178"/>
    </row>
    <row r="649" spans="11:22" ht="15.75" customHeight="1" x14ac:dyDescent="0.2">
      <c r="K649" s="240"/>
      <c r="N649" s="178"/>
      <c r="O649" s="178"/>
      <c r="P649" s="178"/>
      <c r="Q649" s="178"/>
      <c r="R649" s="178"/>
      <c r="S649" s="178"/>
      <c r="T649" s="178"/>
      <c r="U649" s="178"/>
      <c r="V649" s="178"/>
    </row>
    <row r="650" spans="11:22" ht="15.75" customHeight="1" x14ac:dyDescent="0.2">
      <c r="K650" s="240"/>
      <c r="N650" s="178"/>
      <c r="O650" s="178"/>
      <c r="P650" s="178"/>
      <c r="Q650" s="178"/>
      <c r="R650" s="178"/>
      <c r="S650" s="178"/>
      <c r="T650" s="178"/>
      <c r="U650" s="178"/>
      <c r="V650" s="178"/>
    </row>
    <row r="651" spans="11:22" ht="15.75" customHeight="1" x14ac:dyDescent="0.2">
      <c r="K651" s="240"/>
      <c r="N651" s="178"/>
      <c r="O651" s="178"/>
      <c r="P651" s="178"/>
      <c r="Q651" s="178"/>
      <c r="R651" s="178"/>
      <c r="S651" s="178"/>
      <c r="T651" s="178"/>
      <c r="U651" s="178"/>
      <c r="V651" s="178"/>
    </row>
    <row r="652" spans="11:22" ht="15.75" customHeight="1" x14ac:dyDescent="0.2">
      <c r="K652" s="240"/>
      <c r="N652" s="178"/>
      <c r="O652" s="178"/>
      <c r="P652" s="178"/>
      <c r="Q652" s="178"/>
      <c r="R652" s="178"/>
      <c r="S652" s="178"/>
      <c r="T652" s="178"/>
      <c r="U652" s="178"/>
      <c r="V652" s="178"/>
    </row>
    <row r="653" spans="11:22" ht="15.75" customHeight="1" x14ac:dyDescent="0.2">
      <c r="K653" s="240"/>
      <c r="N653" s="178"/>
      <c r="O653" s="178"/>
      <c r="P653" s="178"/>
      <c r="Q653" s="178"/>
      <c r="R653" s="178"/>
      <c r="S653" s="178"/>
      <c r="T653" s="178"/>
      <c r="U653" s="178"/>
      <c r="V653" s="178"/>
    </row>
    <row r="654" spans="11:22" ht="15.75" customHeight="1" x14ac:dyDescent="0.2">
      <c r="K654" s="240"/>
      <c r="N654" s="178"/>
      <c r="O654" s="178"/>
      <c r="P654" s="178"/>
      <c r="Q654" s="178"/>
      <c r="R654" s="178"/>
      <c r="S654" s="178"/>
      <c r="T654" s="178"/>
      <c r="U654" s="178"/>
      <c r="V654" s="178"/>
    </row>
    <row r="655" spans="11:22" ht="15.75" customHeight="1" x14ac:dyDescent="0.2">
      <c r="K655" s="240"/>
      <c r="N655" s="178"/>
      <c r="O655" s="178"/>
      <c r="P655" s="178"/>
      <c r="Q655" s="178"/>
      <c r="R655" s="178"/>
      <c r="S655" s="178"/>
      <c r="T655" s="178"/>
      <c r="U655" s="178"/>
      <c r="V655" s="178"/>
    </row>
    <row r="656" spans="11:22" ht="15.75" customHeight="1" x14ac:dyDescent="0.2">
      <c r="K656" s="240"/>
      <c r="N656" s="178"/>
      <c r="O656" s="178"/>
      <c r="P656" s="178"/>
      <c r="Q656" s="178"/>
      <c r="R656" s="178"/>
      <c r="S656" s="178"/>
      <c r="T656" s="178"/>
      <c r="U656" s="178"/>
      <c r="V656" s="178"/>
    </row>
    <row r="657" spans="11:22" ht="15.75" customHeight="1" x14ac:dyDescent="0.2">
      <c r="K657" s="240"/>
      <c r="N657" s="178"/>
      <c r="O657" s="178"/>
      <c r="P657" s="178"/>
      <c r="Q657" s="178"/>
      <c r="R657" s="178"/>
      <c r="S657" s="178"/>
      <c r="T657" s="178"/>
      <c r="U657" s="178"/>
      <c r="V657" s="178"/>
    </row>
    <row r="658" spans="11:22" ht="15.75" customHeight="1" x14ac:dyDescent="0.2">
      <c r="K658" s="240"/>
      <c r="N658" s="178"/>
      <c r="O658" s="178"/>
      <c r="P658" s="178"/>
      <c r="Q658" s="178"/>
      <c r="R658" s="178"/>
      <c r="S658" s="178"/>
      <c r="T658" s="178"/>
      <c r="U658" s="178"/>
      <c r="V658" s="178"/>
    </row>
    <row r="659" spans="11:22" ht="15.75" customHeight="1" x14ac:dyDescent="0.2">
      <c r="K659" s="240"/>
      <c r="N659" s="178"/>
      <c r="O659" s="178"/>
      <c r="P659" s="178"/>
      <c r="Q659" s="178"/>
      <c r="R659" s="178"/>
      <c r="S659" s="178"/>
      <c r="T659" s="178"/>
      <c r="U659" s="178"/>
      <c r="V659" s="178"/>
    </row>
    <row r="660" spans="11:22" ht="15.75" customHeight="1" x14ac:dyDescent="0.2">
      <c r="K660" s="240"/>
      <c r="N660" s="178"/>
      <c r="O660" s="178"/>
      <c r="P660" s="178"/>
      <c r="Q660" s="178"/>
      <c r="R660" s="178"/>
      <c r="S660" s="178"/>
      <c r="T660" s="178"/>
      <c r="U660" s="178"/>
      <c r="V660" s="178"/>
    </row>
    <row r="661" spans="11:22" ht="15.75" customHeight="1" x14ac:dyDescent="0.2">
      <c r="K661" s="240"/>
      <c r="N661" s="178"/>
      <c r="O661" s="178"/>
      <c r="P661" s="178"/>
      <c r="Q661" s="178"/>
      <c r="R661" s="178"/>
      <c r="S661" s="178"/>
      <c r="T661" s="178"/>
      <c r="U661" s="178"/>
      <c r="V661" s="178"/>
    </row>
    <row r="662" spans="11:22" ht="15.75" customHeight="1" x14ac:dyDescent="0.2">
      <c r="K662" s="240"/>
      <c r="N662" s="178"/>
      <c r="O662" s="178"/>
      <c r="P662" s="178"/>
      <c r="Q662" s="178"/>
      <c r="R662" s="178"/>
      <c r="S662" s="178"/>
      <c r="T662" s="178"/>
      <c r="U662" s="178"/>
      <c r="V662" s="178"/>
    </row>
    <row r="663" spans="11:22" ht="15.75" customHeight="1" x14ac:dyDescent="0.2">
      <c r="K663" s="240"/>
      <c r="N663" s="178"/>
      <c r="O663" s="178"/>
      <c r="P663" s="178"/>
      <c r="Q663" s="178"/>
      <c r="R663" s="178"/>
      <c r="S663" s="178"/>
      <c r="T663" s="178"/>
      <c r="U663" s="178"/>
      <c r="V663" s="178"/>
    </row>
    <row r="664" spans="11:22" ht="15.75" customHeight="1" x14ac:dyDescent="0.2">
      <c r="K664" s="240"/>
      <c r="N664" s="178"/>
      <c r="O664" s="178"/>
      <c r="P664" s="178"/>
      <c r="Q664" s="178"/>
      <c r="R664" s="178"/>
      <c r="S664" s="178"/>
      <c r="T664" s="178"/>
      <c r="U664" s="178"/>
      <c r="V664" s="178"/>
    </row>
    <row r="665" spans="11:22" ht="15.75" customHeight="1" x14ac:dyDescent="0.2">
      <c r="K665" s="240"/>
      <c r="N665" s="178"/>
      <c r="O665" s="178"/>
      <c r="P665" s="178"/>
      <c r="Q665" s="178"/>
      <c r="R665" s="178"/>
      <c r="S665" s="178"/>
      <c r="T665" s="178"/>
      <c r="U665" s="178"/>
      <c r="V665" s="178"/>
    </row>
    <row r="666" spans="11:22" ht="15.75" customHeight="1" x14ac:dyDescent="0.2">
      <c r="K666" s="240"/>
      <c r="N666" s="178"/>
      <c r="O666" s="178"/>
      <c r="P666" s="178"/>
      <c r="Q666" s="178"/>
      <c r="R666" s="178"/>
      <c r="S666" s="178"/>
      <c r="T666" s="178"/>
      <c r="U666" s="178"/>
      <c r="V666" s="178"/>
    </row>
    <row r="667" spans="11:22" ht="15.75" customHeight="1" x14ac:dyDescent="0.2">
      <c r="K667" s="240"/>
      <c r="N667" s="178"/>
      <c r="O667" s="178"/>
      <c r="P667" s="178"/>
      <c r="Q667" s="178"/>
      <c r="R667" s="178"/>
      <c r="S667" s="178"/>
      <c r="T667" s="178"/>
      <c r="U667" s="178"/>
      <c r="V667" s="178"/>
    </row>
    <row r="668" spans="11:22" ht="15.75" customHeight="1" x14ac:dyDescent="0.2">
      <c r="K668" s="240"/>
      <c r="N668" s="178"/>
      <c r="O668" s="178"/>
      <c r="P668" s="178"/>
      <c r="Q668" s="178"/>
      <c r="R668" s="178"/>
      <c r="S668" s="178"/>
      <c r="T668" s="178"/>
      <c r="U668" s="178"/>
      <c r="V668" s="178"/>
    </row>
    <row r="669" spans="11:22" ht="15.75" customHeight="1" x14ac:dyDescent="0.2">
      <c r="K669" s="240"/>
      <c r="N669" s="178"/>
      <c r="O669" s="178"/>
      <c r="P669" s="178"/>
      <c r="Q669" s="178"/>
      <c r="R669" s="178"/>
      <c r="S669" s="178"/>
      <c r="T669" s="178"/>
      <c r="U669" s="178"/>
      <c r="V669" s="178"/>
    </row>
    <row r="670" spans="11:22" ht="15.75" customHeight="1" x14ac:dyDescent="0.2">
      <c r="K670" s="240"/>
      <c r="N670" s="178"/>
      <c r="O670" s="178"/>
      <c r="P670" s="178"/>
      <c r="Q670" s="178"/>
      <c r="R670" s="178"/>
      <c r="S670" s="178"/>
      <c r="T670" s="178"/>
      <c r="U670" s="178"/>
      <c r="V670" s="178"/>
    </row>
    <row r="671" spans="11:22" ht="15.75" customHeight="1" x14ac:dyDescent="0.2">
      <c r="K671" s="240"/>
      <c r="N671" s="178"/>
      <c r="O671" s="178"/>
      <c r="P671" s="178"/>
      <c r="Q671" s="178"/>
      <c r="R671" s="178"/>
      <c r="S671" s="178"/>
      <c r="T671" s="178"/>
      <c r="U671" s="178"/>
      <c r="V671" s="178"/>
    </row>
    <row r="672" spans="11:22" ht="15.75" customHeight="1" x14ac:dyDescent="0.2">
      <c r="K672" s="240"/>
      <c r="N672" s="178"/>
      <c r="O672" s="178"/>
      <c r="P672" s="178"/>
      <c r="Q672" s="178"/>
      <c r="R672" s="178"/>
      <c r="S672" s="178"/>
      <c r="T672" s="178"/>
      <c r="U672" s="178"/>
      <c r="V672" s="178"/>
    </row>
    <row r="673" spans="11:22" ht="15.75" customHeight="1" x14ac:dyDescent="0.2">
      <c r="K673" s="240"/>
      <c r="N673" s="178"/>
      <c r="O673" s="178"/>
      <c r="P673" s="178"/>
      <c r="Q673" s="178"/>
      <c r="R673" s="178"/>
      <c r="S673" s="178"/>
      <c r="T673" s="178"/>
      <c r="U673" s="178"/>
      <c r="V673" s="178"/>
    </row>
    <row r="674" spans="11:22" ht="15.75" customHeight="1" x14ac:dyDescent="0.2">
      <c r="K674" s="240"/>
      <c r="N674" s="178"/>
      <c r="O674" s="178"/>
      <c r="P674" s="178"/>
      <c r="Q674" s="178"/>
      <c r="R674" s="178"/>
      <c r="S674" s="178"/>
      <c r="T674" s="178"/>
      <c r="U674" s="178"/>
      <c r="V674" s="178"/>
    </row>
    <row r="675" spans="11:22" ht="15.75" customHeight="1" x14ac:dyDescent="0.2">
      <c r="K675" s="240"/>
      <c r="N675" s="178"/>
      <c r="O675" s="178"/>
      <c r="P675" s="178"/>
      <c r="Q675" s="178"/>
      <c r="R675" s="178"/>
      <c r="S675" s="178"/>
      <c r="T675" s="178"/>
      <c r="U675" s="178"/>
      <c r="V675" s="178"/>
    </row>
    <row r="676" spans="11:22" ht="15.75" customHeight="1" x14ac:dyDescent="0.2">
      <c r="K676" s="240"/>
      <c r="N676" s="178"/>
      <c r="O676" s="178"/>
      <c r="P676" s="178"/>
      <c r="Q676" s="178"/>
      <c r="R676" s="178"/>
      <c r="S676" s="178"/>
      <c r="T676" s="178"/>
      <c r="U676" s="178"/>
      <c r="V676" s="178"/>
    </row>
    <row r="677" spans="11:22" ht="15.75" customHeight="1" x14ac:dyDescent="0.2">
      <c r="K677" s="240"/>
      <c r="N677" s="178"/>
      <c r="O677" s="178"/>
      <c r="P677" s="178"/>
      <c r="Q677" s="178"/>
      <c r="R677" s="178"/>
      <c r="S677" s="178"/>
      <c r="T677" s="178"/>
      <c r="U677" s="178"/>
      <c r="V677" s="178"/>
    </row>
    <row r="678" spans="11:22" ht="15.75" customHeight="1" x14ac:dyDescent="0.2">
      <c r="K678" s="240"/>
      <c r="N678" s="178"/>
      <c r="O678" s="178"/>
      <c r="P678" s="178"/>
      <c r="Q678" s="178"/>
      <c r="R678" s="178"/>
      <c r="S678" s="178"/>
      <c r="T678" s="178"/>
      <c r="U678" s="178"/>
      <c r="V678" s="178"/>
    </row>
    <row r="679" spans="11:22" ht="15.75" customHeight="1" x14ac:dyDescent="0.2">
      <c r="K679" s="240"/>
      <c r="N679" s="178"/>
      <c r="O679" s="178"/>
      <c r="P679" s="178"/>
      <c r="Q679" s="178"/>
      <c r="R679" s="178"/>
      <c r="S679" s="178"/>
      <c r="T679" s="178"/>
      <c r="U679" s="178"/>
      <c r="V679" s="178"/>
    </row>
    <row r="680" spans="11:22" ht="15.75" customHeight="1" x14ac:dyDescent="0.2">
      <c r="K680" s="240"/>
      <c r="N680" s="178"/>
      <c r="O680" s="178"/>
      <c r="P680" s="178"/>
      <c r="Q680" s="178"/>
      <c r="R680" s="178"/>
      <c r="S680" s="178"/>
      <c r="T680" s="178"/>
      <c r="U680" s="178"/>
      <c r="V680" s="178"/>
    </row>
    <row r="681" spans="11:22" ht="15.75" customHeight="1" x14ac:dyDescent="0.2">
      <c r="K681" s="240"/>
      <c r="N681" s="178"/>
      <c r="O681" s="178"/>
      <c r="P681" s="178"/>
      <c r="Q681" s="178"/>
      <c r="R681" s="178"/>
      <c r="S681" s="178"/>
      <c r="T681" s="178"/>
      <c r="U681" s="178"/>
      <c r="V681" s="178"/>
    </row>
    <row r="682" spans="11:22" ht="15.75" customHeight="1" x14ac:dyDescent="0.2">
      <c r="K682" s="240"/>
      <c r="N682" s="178"/>
      <c r="O682" s="178"/>
      <c r="P682" s="178"/>
      <c r="Q682" s="178"/>
      <c r="R682" s="178"/>
      <c r="S682" s="178"/>
      <c r="T682" s="178"/>
      <c r="U682" s="178"/>
      <c r="V682" s="178"/>
    </row>
    <row r="683" spans="11:22" ht="15.75" customHeight="1" x14ac:dyDescent="0.2">
      <c r="K683" s="240"/>
      <c r="N683" s="178"/>
      <c r="O683" s="178"/>
      <c r="P683" s="178"/>
      <c r="Q683" s="178"/>
      <c r="R683" s="178"/>
      <c r="S683" s="178"/>
      <c r="T683" s="178"/>
      <c r="U683" s="178"/>
      <c r="V683" s="178"/>
    </row>
    <row r="684" spans="11:22" ht="15.75" customHeight="1" x14ac:dyDescent="0.2">
      <c r="K684" s="240"/>
      <c r="N684" s="178"/>
      <c r="O684" s="178"/>
      <c r="P684" s="178"/>
      <c r="Q684" s="178"/>
      <c r="R684" s="178"/>
      <c r="S684" s="178"/>
      <c r="T684" s="178"/>
      <c r="U684" s="178"/>
      <c r="V684" s="178"/>
    </row>
    <row r="685" spans="11:22" ht="15.75" customHeight="1" x14ac:dyDescent="0.2">
      <c r="K685" s="240"/>
      <c r="N685" s="178"/>
      <c r="O685" s="178"/>
      <c r="P685" s="178"/>
      <c r="Q685" s="178"/>
      <c r="R685" s="178"/>
      <c r="S685" s="178"/>
      <c r="T685" s="178"/>
      <c r="U685" s="178"/>
      <c r="V685" s="178"/>
    </row>
    <row r="686" spans="11:22" ht="15.75" customHeight="1" x14ac:dyDescent="0.2">
      <c r="K686" s="240"/>
      <c r="N686" s="178"/>
      <c r="O686" s="178"/>
      <c r="P686" s="178"/>
      <c r="Q686" s="178"/>
      <c r="R686" s="178"/>
      <c r="S686" s="178"/>
      <c r="T686" s="178"/>
      <c r="U686" s="178"/>
      <c r="V686" s="178"/>
    </row>
    <row r="687" spans="11:22" ht="15.75" customHeight="1" x14ac:dyDescent="0.2">
      <c r="K687" s="240"/>
      <c r="N687" s="178"/>
      <c r="O687" s="178"/>
      <c r="P687" s="178"/>
      <c r="Q687" s="178"/>
      <c r="R687" s="178"/>
      <c r="S687" s="178"/>
      <c r="T687" s="178"/>
      <c r="U687" s="178"/>
      <c r="V687" s="178"/>
    </row>
    <row r="688" spans="11:22" ht="15.75" customHeight="1" x14ac:dyDescent="0.2">
      <c r="K688" s="240"/>
      <c r="N688" s="178"/>
      <c r="O688" s="178"/>
      <c r="P688" s="178"/>
      <c r="Q688" s="178"/>
      <c r="R688" s="178"/>
      <c r="S688" s="178"/>
      <c r="T688" s="178"/>
      <c r="U688" s="178"/>
      <c r="V688" s="178"/>
    </row>
    <row r="689" spans="11:22" ht="15.75" customHeight="1" x14ac:dyDescent="0.2">
      <c r="K689" s="240"/>
      <c r="N689" s="178"/>
      <c r="O689" s="178"/>
      <c r="P689" s="178"/>
      <c r="Q689" s="178"/>
      <c r="R689" s="178"/>
      <c r="S689" s="178"/>
      <c r="T689" s="178"/>
      <c r="U689" s="178"/>
      <c r="V689" s="178"/>
    </row>
    <row r="690" spans="11:22" ht="15.75" customHeight="1" x14ac:dyDescent="0.2">
      <c r="K690" s="240"/>
      <c r="N690" s="178"/>
      <c r="O690" s="178"/>
      <c r="P690" s="178"/>
      <c r="Q690" s="178"/>
      <c r="R690" s="178"/>
      <c r="S690" s="178"/>
      <c r="T690" s="178"/>
      <c r="U690" s="178"/>
      <c r="V690" s="178"/>
    </row>
    <row r="691" spans="11:22" ht="15.75" customHeight="1" x14ac:dyDescent="0.2">
      <c r="K691" s="240"/>
      <c r="N691" s="178"/>
      <c r="O691" s="178"/>
      <c r="P691" s="178"/>
      <c r="Q691" s="178"/>
      <c r="R691" s="178"/>
      <c r="S691" s="178"/>
      <c r="T691" s="178"/>
      <c r="U691" s="178"/>
      <c r="V691" s="178"/>
    </row>
    <row r="692" spans="11:22" ht="15.75" customHeight="1" x14ac:dyDescent="0.2">
      <c r="K692" s="240"/>
      <c r="N692" s="178"/>
      <c r="O692" s="178"/>
      <c r="P692" s="178"/>
      <c r="Q692" s="178"/>
      <c r="R692" s="178"/>
      <c r="S692" s="178"/>
      <c r="T692" s="178"/>
      <c r="U692" s="178"/>
      <c r="V692" s="178"/>
    </row>
    <row r="693" spans="11:22" ht="15.75" customHeight="1" x14ac:dyDescent="0.2">
      <c r="K693" s="240"/>
      <c r="N693" s="178"/>
      <c r="O693" s="178"/>
      <c r="P693" s="178"/>
      <c r="Q693" s="178"/>
      <c r="R693" s="178"/>
      <c r="S693" s="178"/>
      <c r="T693" s="178"/>
      <c r="U693" s="178"/>
      <c r="V693" s="178"/>
    </row>
    <row r="694" spans="11:22" ht="15.75" customHeight="1" x14ac:dyDescent="0.2">
      <c r="K694" s="240"/>
      <c r="N694" s="178"/>
      <c r="O694" s="178"/>
      <c r="P694" s="178"/>
      <c r="Q694" s="178"/>
      <c r="R694" s="178"/>
      <c r="S694" s="178"/>
      <c r="T694" s="178"/>
      <c r="U694" s="178"/>
      <c r="V694" s="178"/>
    </row>
    <row r="695" spans="11:22" ht="15.75" customHeight="1" x14ac:dyDescent="0.2">
      <c r="K695" s="240"/>
      <c r="N695" s="178"/>
      <c r="O695" s="178"/>
      <c r="P695" s="178"/>
      <c r="Q695" s="178"/>
      <c r="R695" s="178"/>
      <c r="S695" s="178"/>
      <c r="T695" s="178"/>
      <c r="U695" s="178"/>
      <c r="V695" s="178"/>
    </row>
    <row r="696" spans="11:22" ht="15.75" customHeight="1" x14ac:dyDescent="0.2">
      <c r="K696" s="240"/>
      <c r="N696" s="178"/>
      <c r="O696" s="178"/>
      <c r="P696" s="178"/>
      <c r="Q696" s="178"/>
      <c r="R696" s="178"/>
      <c r="S696" s="178"/>
      <c r="T696" s="178"/>
      <c r="U696" s="178"/>
      <c r="V696" s="178"/>
    </row>
    <row r="697" spans="11:22" ht="15.75" customHeight="1" x14ac:dyDescent="0.2">
      <c r="K697" s="240"/>
      <c r="N697" s="178"/>
      <c r="O697" s="178"/>
      <c r="P697" s="178"/>
      <c r="Q697" s="178"/>
      <c r="R697" s="178"/>
      <c r="S697" s="178"/>
      <c r="T697" s="178"/>
      <c r="U697" s="178"/>
      <c r="V697" s="178"/>
    </row>
    <row r="698" spans="11:22" ht="15.75" customHeight="1" x14ac:dyDescent="0.2">
      <c r="K698" s="240"/>
      <c r="N698" s="178"/>
      <c r="O698" s="178"/>
      <c r="P698" s="178"/>
      <c r="Q698" s="178"/>
      <c r="R698" s="178"/>
      <c r="S698" s="178"/>
      <c r="T698" s="178"/>
      <c r="U698" s="178"/>
      <c r="V698" s="178"/>
    </row>
    <row r="699" spans="11:22" ht="15.75" customHeight="1" x14ac:dyDescent="0.2">
      <c r="K699" s="240"/>
      <c r="N699" s="178"/>
      <c r="O699" s="178"/>
      <c r="P699" s="178"/>
      <c r="Q699" s="178"/>
      <c r="R699" s="178"/>
      <c r="S699" s="178"/>
      <c r="T699" s="178"/>
      <c r="U699" s="178"/>
      <c r="V699" s="178"/>
    </row>
    <row r="700" spans="11:22" ht="15.75" customHeight="1" x14ac:dyDescent="0.2">
      <c r="K700" s="240"/>
      <c r="N700" s="178"/>
      <c r="O700" s="178"/>
      <c r="P700" s="178"/>
      <c r="Q700" s="178"/>
      <c r="R700" s="178"/>
      <c r="S700" s="178"/>
      <c r="T700" s="178"/>
      <c r="U700" s="178"/>
      <c r="V700" s="178"/>
    </row>
    <row r="701" spans="11:22" ht="15.75" customHeight="1" x14ac:dyDescent="0.2">
      <c r="K701" s="240"/>
      <c r="N701" s="178"/>
      <c r="O701" s="178"/>
      <c r="P701" s="178"/>
      <c r="Q701" s="178"/>
      <c r="R701" s="178"/>
      <c r="S701" s="178"/>
      <c r="T701" s="178"/>
      <c r="U701" s="178"/>
      <c r="V701" s="178"/>
    </row>
    <row r="702" spans="11:22" ht="15.75" customHeight="1" x14ac:dyDescent="0.2">
      <c r="K702" s="240"/>
      <c r="N702" s="178"/>
      <c r="O702" s="178"/>
      <c r="P702" s="178"/>
      <c r="Q702" s="178"/>
      <c r="R702" s="178"/>
      <c r="S702" s="178"/>
      <c r="T702" s="178"/>
      <c r="U702" s="178"/>
      <c r="V702" s="178"/>
    </row>
    <row r="703" spans="11:22" ht="15.75" customHeight="1" x14ac:dyDescent="0.2">
      <c r="K703" s="240"/>
      <c r="N703" s="178"/>
      <c r="O703" s="178"/>
      <c r="P703" s="178"/>
      <c r="Q703" s="178"/>
      <c r="R703" s="178"/>
      <c r="S703" s="178"/>
      <c r="T703" s="178"/>
      <c r="U703" s="178"/>
      <c r="V703" s="178"/>
    </row>
    <row r="704" spans="11:22" ht="15.75" customHeight="1" x14ac:dyDescent="0.2">
      <c r="K704" s="240"/>
      <c r="N704" s="178"/>
      <c r="O704" s="178"/>
      <c r="P704" s="178"/>
      <c r="Q704" s="178"/>
      <c r="R704" s="178"/>
      <c r="S704" s="178"/>
      <c r="T704" s="178"/>
      <c r="U704" s="178"/>
      <c r="V704" s="178"/>
    </row>
    <row r="705" spans="11:22" ht="15.75" customHeight="1" x14ac:dyDescent="0.2">
      <c r="K705" s="240"/>
      <c r="N705" s="178"/>
      <c r="O705" s="178"/>
      <c r="P705" s="178"/>
      <c r="Q705" s="178"/>
      <c r="R705" s="178"/>
      <c r="S705" s="178"/>
      <c r="T705" s="178"/>
      <c r="U705" s="178"/>
      <c r="V705" s="178"/>
    </row>
    <row r="706" spans="11:22" ht="15.75" customHeight="1" x14ac:dyDescent="0.2">
      <c r="K706" s="240"/>
      <c r="N706" s="178"/>
      <c r="O706" s="178"/>
      <c r="P706" s="178"/>
      <c r="Q706" s="178"/>
      <c r="R706" s="178"/>
      <c r="S706" s="178"/>
      <c r="T706" s="178"/>
      <c r="U706" s="178"/>
      <c r="V706" s="178"/>
    </row>
    <row r="707" spans="11:22" ht="15.75" customHeight="1" x14ac:dyDescent="0.2">
      <c r="K707" s="240"/>
      <c r="N707" s="178"/>
      <c r="O707" s="178"/>
      <c r="P707" s="178"/>
      <c r="Q707" s="178"/>
      <c r="R707" s="178"/>
      <c r="S707" s="178"/>
      <c r="T707" s="178"/>
      <c r="U707" s="178"/>
      <c r="V707" s="178"/>
    </row>
    <row r="708" spans="11:22" ht="15.75" customHeight="1" x14ac:dyDescent="0.2">
      <c r="K708" s="240"/>
      <c r="N708" s="178"/>
      <c r="O708" s="178"/>
      <c r="P708" s="178"/>
      <c r="Q708" s="178"/>
      <c r="R708" s="178"/>
      <c r="S708" s="178"/>
      <c r="T708" s="178"/>
      <c r="U708" s="178"/>
      <c r="V708" s="178"/>
    </row>
    <row r="709" spans="11:22" ht="15.75" customHeight="1" x14ac:dyDescent="0.2">
      <c r="K709" s="240"/>
      <c r="N709" s="178"/>
      <c r="O709" s="178"/>
      <c r="P709" s="178"/>
      <c r="Q709" s="178"/>
      <c r="R709" s="178"/>
      <c r="S709" s="178"/>
      <c r="T709" s="178"/>
      <c r="U709" s="178"/>
      <c r="V709" s="178"/>
    </row>
    <row r="710" spans="11:22" ht="15.75" customHeight="1" x14ac:dyDescent="0.2">
      <c r="K710" s="240"/>
      <c r="N710" s="178"/>
      <c r="O710" s="178"/>
      <c r="P710" s="178"/>
      <c r="Q710" s="178"/>
      <c r="R710" s="178"/>
      <c r="S710" s="178"/>
      <c r="T710" s="178"/>
      <c r="U710" s="178"/>
      <c r="V710" s="178"/>
    </row>
    <row r="711" spans="11:22" ht="15.75" customHeight="1" x14ac:dyDescent="0.2">
      <c r="K711" s="240"/>
      <c r="N711" s="178"/>
      <c r="O711" s="178"/>
      <c r="P711" s="178"/>
      <c r="Q711" s="178"/>
      <c r="R711" s="178"/>
      <c r="S711" s="178"/>
      <c r="T711" s="178"/>
      <c r="U711" s="178"/>
      <c r="V711" s="178"/>
    </row>
    <row r="712" spans="11:22" ht="15.75" customHeight="1" x14ac:dyDescent="0.2">
      <c r="K712" s="240"/>
      <c r="N712" s="178"/>
      <c r="O712" s="178"/>
      <c r="P712" s="178"/>
      <c r="Q712" s="178"/>
      <c r="R712" s="178"/>
      <c r="S712" s="178"/>
      <c r="T712" s="178"/>
      <c r="U712" s="178"/>
      <c r="V712" s="178"/>
    </row>
    <row r="713" spans="11:22" ht="15.75" customHeight="1" x14ac:dyDescent="0.2">
      <c r="K713" s="240"/>
      <c r="N713" s="178"/>
      <c r="O713" s="178"/>
      <c r="P713" s="178"/>
      <c r="Q713" s="178"/>
      <c r="R713" s="178"/>
      <c r="S713" s="178"/>
      <c r="T713" s="178"/>
      <c r="U713" s="178"/>
      <c r="V713" s="178"/>
    </row>
    <row r="714" spans="11:22" ht="15.75" customHeight="1" x14ac:dyDescent="0.2">
      <c r="K714" s="240"/>
      <c r="N714" s="178"/>
      <c r="O714" s="178"/>
      <c r="P714" s="178"/>
      <c r="Q714" s="178"/>
      <c r="R714" s="178"/>
      <c r="S714" s="178"/>
      <c r="T714" s="178"/>
      <c r="U714" s="178"/>
      <c r="V714" s="178"/>
    </row>
    <row r="715" spans="11:22" ht="15.75" customHeight="1" x14ac:dyDescent="0.2">
      <c r="K715" s="240"/>
      <c r="N715" s="178"/>
      <c r="O715" s="178"/>
      <c r="P715" s="178"/>
      <c r="Q715" s="178"/>
      <c r="R715" s="178"/>
      <c r="S715" s="178"/>
      <c r="T715" s="178"/>
      <c r="U715" s="178"/>
      <c r="V715" s="178"/>
    </row>
    <row r="716" spans="11:22" ht="15.75" customHeight="1" x14ac:dyDescent="0.2">
      <c r="K716" s="240"/>
      <c r="N716" s="178"/>
      <c r="O716" s="178"/>
      <c r="P716" s="178"/>
      <c r="Q716" s="178"/>
      <c r="R716" s="178"/>
      <c r="S716" s="178"/>
      <c r="T716" s="178"/>
      <c r="U716" s="178"/>
      <c r="V716" s="178"/>
    </row>
    <row r="717" spans="11:22" ht="15.75" customHeight="1" x14ac:dyDescent="0.2">
      <c r="K717" s="240"/>
      <c r="N717" s="178"/>
      <c r="O717" s="178"/>
      <c r="P717" s="178"/>
      <c r="Q717" s="178"/>
      <c r="R717" s="178"/>
      <c r="S717" s="178"/>
      <c r="T717" s="178"/>
      <c r="U717" s="178"/>
      <c r="V717" s="178"/>
    </row>
    <row r="718" spans="11:22" ht="15.75" customHeight="1" x14ac:dyDescent="0.2">
      <c r="K718" s="240"/>
      <c r="N718" s="178"/>
      <c r="O718" s="178"/>
      <c r="P718" s="178"/>
      <c r="Q718" s="178"/>
      <c r="R718" s="178"/>
      <c r="S718" s="178"/>
      <c r="T718" s="178"/>
      <c r="U718" s="178"/>
      <c r="V718" s="178"/>
    </row>
    <row r="719" spans="11:22" ht="15.75" customHeight="1" x14ac:dyDescent="0.2">
      <c r="K719" s="240"/>
      <c r="N719" s="178"/>
      <c r="O719" s="178"/>
      <c r="P719" s="178"/>
      <c r="Q719" s="178"/>
      <c r="R719" s="178"/>
      <c r="S719" s="178"/>
      <c r="T719" s="178"/>
      <c r="U719" s="178"/>
      <c r="V719" s="178"/>
    </row>
    <row r="720" spans="11:22" ht="15.75" customHeight="1" x14ac:dyDescent="0.2">
      <c r="K720" s="240"/>
      <c r="N720" s="178"/>
      <c r="O720" s="178"/>
      <c r="P720" s="178"/>
      <c r="Q720" s="178"/>
      <c r="R720" s="178"/>
      <c r="S720" s="178"/>
      <c r="T720" s="178"/>
      <c r="U720" s="178"/>
      <c r="V720" s="178"/>
    </row>
    <row r="721" spans="11:22" ht="15.75" customHeight="1" x14ac:dyDescent="0.2">
      <c r="K721" s="240"/>
      <c r="N721" s="178"/>
      <c r="O721" s="178"/>
      <c r="P721" s="178"/>
      <c r="Q721" s="178"/>
      <c r="R721" s="178"/>
      <c r="S721" s="178"/>
      <c r="T721" s="178"/>
      <c r="U721" s="178"/>
      <c r="V721" s="178"/>
    </row>
    <row r="722" spans="11:22" ht="15.75" customHeight="1" x14ac:dyDescent="0.2">
      <c r="K722" s="240"/>
      <c r="N722" s="178"/>
      <c r="O722" s="178"/>
      <c r="P722" s="178"/>
      <c r="Q722" s="178"/>
      <c r="R722" s="178"/>
      <c r="S722" s="178"/>
      <c r="T722" s="178"/>
      <c r="U722" s="178"/>
      <c r="V722" s="178"/>
    </row>
    <row r="723" spans="11:22" ht="15.75" customHeight="1" x14ac:dyDescent="0.2">
      <c r="K723" s="240"/>
      <c r="N723" s="178"/>
      <c r="O723" s="178"/>
      <c r="P723" s="178"/>
      <c r="Q723" s="178"/>
      <c r="R723" s="178"/>
      <c r="S723" s="178"/>
      <c r="T723" s="178"/>
      <c r="U723" s="178"/>
      <c r="V723" s="178"/>
    </row>
    <row r="724" spans="11:22" ht="15.75" customHeight="1" x14ac:dyDescent="0.2">
      <c r="K724" s="240"/>
      <c r="N724" s="178"/>
      <c r="O724" s="178"/>
      <c r="P724" s="178"/>
      <c r="Q724" s="178"/>
      <c r="R724" s="178"/>
      <c r="S724" s="178"/>
      <c r="T724" s="178"/>
      <c r="U724" s="178"/>
      <c r="V724" s="178"/>
    </row>
    <row r="725" spans="11:22" ht="15.75" customHeight="1" x14ac:dyDescent="0.2">
      <c r="K725" s="240"/>
      <c r="N725" s="178"/>
      <c r="O725" s="178"/>
      <c r="P725" s="178"/>
      <c r="Q725" s="178"/>
      <c r="R725" s="178"/>
      <c r="S725" s="178"/>
      <c r="T725" s="178"/>
      <c r="U725" s="178"/>
      <c r="V725" s="178"/>
    </row>
    <row r="726" spans="11:22" ht="15.75" customHeight="1" x14ac:dyDescent="0.2">
      <c r="K726" s="240"/>
      <c r="N726" s="178"/>
      <c r="O726" s="178"/>
      <c r="P726" s="178"/>
      <c r="Q726" s="178"/>
      <c r="R726" s="178"/>
      <c r="S726" s="178"/>
      <c r="T726" s="178"/>
      <c r="U726" s="178"/>
      <c r="V726" s="178"/>
    </row>
    <row r="727" spans="11:22" ht="15.75" customHeight="1" x14ac:dyDescent="0.2">
      <c r="K727" s="240"/>
      <c r="N727" s="178"/>
      <c r="O727" s="178"/>
      <c r="P727" s="178"/>
      <c r="Q727" s="178"/>
      <c r="R727" s="178"/>
      <c r="S727" s="178"/>
      <c r="T727" s="178"/>
      <c r="U727" s="178"/>
      <c r="V727" s="178"/>
    </row>
    <row r="728" spans="11:22" ht="15.75" customHeight="1" x14ac:dyDescent="0.2">
      <c r="K728" s="240"/>
      <c r="N728" s="178"/>
      <c r="O728" s="178"/>
      <c r="P728" s="178"/>
      <c r="Q728" s="178"/>
      <c r="R728" s="178"/>
      <c r="S728" s="178"/>
      <c r="T728" s="178"/>
      <c r="U728" s="178"/>
      <c r="V728" s="178"/>
    </row>
    <row r="729" spans="11:22" ht="15.75" customHeight="1" x14ac:dyDescent="0.2">
      <c r="K729" s="240"/>
      <c r="N729" s="178"/>
      <c r="O729" s="178"/>
      <c r="P729" s="178"/>
      <c r="Q729" s="178"/>
      <c r="R729" s="178"/>
      <c r="S729" s="178"/>
      <c r="T729" s="178"/>
      <c r="U729" s="178"/>
      <c r="V729" s="178"/>
    </row>
    <row r="730" spans="11:22" ht="15.75" customHeight="1" x14ac:dyDescent="0.2">
      <c r="K730" s="240"/>
      <c r="N730" s="178"/>
      <c r="O730" s="178"/>
      <c r="P730" s="178"/>
      <c r="Q730" s="178"/>
      <c r="R730" s="178"/>
      <c r="S730" s="178"/>
      <c r="T730" s="178"/>
      <c r="U730" s="178"/>
      <c r="V730" s="178"/>
    </row>
    <row r="731" spans="11:22" ht="15.75" customHeight="1" x14ac:dyDescent="0.2">
      <c r="K731" s="240"/>
      <c r="N731" s="178"/>
      <c r="O731" s="178"/>
      <c r="P731" s="178"/>
      <c r="Q731" s="178"/>
      <c r="R731" s="178"/>
      <c r="S731" s="178"/>
      <c r="T731" s="178"/>
      <c r="U731" s="178"/>
      <c r="V731" s="178"/>
    </row>
    <row r="732" spans="11:22" ht="15.75" customHeight="1" x14ac:dyDescent="0.2">
      <c r="K732" s="240"/>
      <c r="N732" s="178"/>
      <c r="O732" s="178"/>
      <c r="P732" s="178"/>
      <c r="Q732" s="178"/>
      <c r="R732" s="178"/>
      <c r="S732" s="178"/>
      <c r="T732" s="178"/>
      <c r="U732" s="178"/>
      <c r="V732" s="178"/>
    </row>
    <row r="733" spans="11:22" ht="15.75" customHeight="1" x14ac:dyDescent="0.2">
      <c r="K733" s="240"/>
      <c r="N733" s="178"/>
      <c r="O733" s="178"/>
      <c r="P733" s="178"/>
      <c r="Q733" s="178"/>
      <c r="R733" s="178"/>
      <c r="S733" s="178"/>
      <c r="T733" s="178"/>
      <c r="U733" s="178"/>
      <c r="V733" s="178"/>
    </row>
    <row r="734" spans="11:22" ht="15.75" customHeight="1" x14ac:dyDescent="0.2">
      <c r="K734" s="240"/>
      <c r="N734" s="178"/>
      <c r="O734" s="178"/>
      <c r="P734" s="178"/>
      <c r="Q734" s="178"/>
      <c r="R734" s="178"/>
      <c r="S734" s="178"/>
      <c r="T734" s="178"/>
      <c r="U734" s="178"/>
      <c r="V734" s="178"/>
    </row>
    <row r="735" spans="11:22" ht="15.75" customHeight="1" x14ac:dyDescent="0.2">
      <c r="K735" s="240"/>
      <c r="N735" s="178"/>
      <c r="O735" s="178"/>
      <c r="P735" s="178"/>
      <c r="Q735" s="178"/>
      <c r="R735" s="178"/>
      <c r="S735" s="178"/>
      <c r="T735" s="178"/>
      <c r="U735" s="178"/>
      <c r="V735" s="178"/>
    </row>
    <row r="736" spans="11:22" ht="15.75" customHeight="1" x14ac:dyDescent="0.2">
      <c r="K736" s="240"/>
      <c r="N736" s="178"/>
      <c r="O736" s="178"/>
      <c r="P736" s="178"/>
      <c r="Q736" s="178"/>
      <c r="R736" s="178"/>
      <c r="S736" s="178"/>
      <c r="T736" s="178"/>
      <c r="U736" s="178"/>
      <c r="V736" s="178"/>
    </row>
    <row r="737" spans="11:22" ht="15.75" customHeight="1" x14ac:dyDescent="0.2">
      <c r="K737" s="240"/>
      <c r="N737" s="178"/>
      <c r="O737" s="178"/>
      <c r="P737" s="178"/>
      <c r="Q737" s="178"/>
      <c r="R737" s="178"/>
      <c r="S737" s="178"/>
      <c r="T737" s="178"/>
      <c r="U737" s="178"/>
      <c r="V737" s="178"/>
    </row>
    <row r="738" spans="11:22" ht="15.75" customHeight="1" x14ac:dyDescent="0.2">
      <c r="K738" s="240"/>
      <c r="N738" s="178"/>
      <c r="O738" s="178"/>
      <c r="P738" s="178"/>
      <c r="Q738" s="178"/>
      <c r="R738" s="178"/>
      <c r="S738" s="178"/>
      <c r="T738" s="178"/>
      <c r="U738" s="178"/>
      <c r="V738" s="178"/>
    </row>
    <row r="739" spans="11:22" ht="15.75" customHeight="1" x14ac:dyDescent="0.2">
      <c r="K739" s="240"/>
      <c r="N739" s="178"/>
      <c r="O739" s="178"/>
      <c r="P739" s="178"/>
      <c r="Q739" s="178"/>
      <c r="R739" s="178"/>
      <c r="S739" s="178"/>
      <c r="T739" s="178"/>
      <c r="U739" s="178"/>
      <c r="V739" s="178"/>
    </row>
    <row r="740" spans="11:22" ht="15.75" customHeight="1" x14ac:dyDescent="0.2">
      <c r="K740" s="240"/>
      <c r="N740" s="178"/>
      <c r="O740" s="178"/>
      <c r="P740" s="178"/>
      <c r="Q740" s="178"/>
      <c r="R740" s="178"/>
      <c r="S740" s="178"/>
      <c r="T740" s="178"/>
      <c r="U740" s="178"/>
      <c r="V740" s="178"/>
    </row>
    <row r="741" spans="11:22" ht="15.75" customHeight="1" x14ac:dyDescent="0.2">
      <c r="K741" s="240"/>
      <c r="N741" s="178"/>
      <c r="O741" s="178"/>
      <c r="P741" s="178"/>
      <c r="Q741" s="178"/>
      <c r="R741" s="178"/>
      <c r="S741" s="178"/>
      <c r="T741" s="178"/>
      <c r="U741" s="178"/>
      <c r="V741" s="178"/>
    </row>
    <row r="742" spans="11:22" ht="15.75" customHeight="1" x14ac:dyDescent="0.2">
      <c r="K742" s="240"/>
      <c r="N742" s="178"/>
      <c r="O742" s="178"/>
      <c r="P742" s="178"/>
      <c r="Q742" s="178"/>
      <c r="R742" s="178"/>
      <c r="S742" s="178"/>
      <c r="T742" s="178"/>
      <c r="U742" s="178"/>
      <c r="V742" s="178"/>
    </row>
    <row r="743" spans="11:22" ht="15.75" customHeight="1" x14ac:dyDescent="0.2">
      <c r="K743" s="240"/>
      <c r="N743" s="178"/>
      <c r="O743" s="178"/>
      <c r="P743" s="178"/>
      <c r="Q743" s="178"/>
      <c r="R743" s="178"/>
      <c r="S743" s="178"/>
      <c r="T743" s="178"/>
      <c r="U743" s="178"/>
      <c r="V743" s="178"/>
    </row>
    <row r="744" spans="11:22" ht="15.75" customHeight="1" x14ac:dyDescent="0.2">
      <c r="K744" s="240"/>
      <c r="N744" s="178"/>
      <c r="O744" s="178"/>
      <c r="P744" s="178"/>
      <c r="Q744" s="178"/>
      <c r="R744" s="178"/>
      <c r="S744" s="178"/>
      <c r="T744" s="178"/>
      <c r="U744" s="178"/>
      <c r="V744" s="178"/>
    </row>
    <row r="745" spans="11:22" ht="15.75" customHeight="1" x14ac:dyDescent="0.2">
      <c r="K745" s="240"/>
      <c r="N745" s="178"/>
      <c r="O745" s="178"/>
      <c r="P745" s="178"/>
      <c r="Q745" s="178"/>
      <c r="R745" s="178"/>
      <c r="S745" s="178"/>
      <c r="T745" s="178"/>
      <c r="U745" s="178"/>
      <c r="V745" s="178"/>
    </row>
    <row r="746" spans="11:22" ht="15.75" customHeight="1" x14ac:dyDescent="0.2">
      <c r="K746" s="240"/>
      <c r="N746" s="178"/>
      <c r="O746" s="178"/>
      <c r="P746" s="178"/>
      <c r="Q746" s="178"/>
      <c r="R746" s="178"/>
      <c r="S746" s="178"/>
      <c r="T746" s="178"/>
      <c r="U746" s="178"/>
      <c r="V746" s="178"/>
    </row>
    <row r="747" spans="11:22" ht="15.75" customHeight="1" x14ac:dyDescent="0.2">
      <c r="K747" s="240"/>
      <c r="N747" s="178"/>
      <c r="O747" s="178"/>
      <c r="P747" s="178"/>
      <c r="Q747" s="178"/>
      <c r="R747" s="178"/>
      <c r="S747" s="178"/>
      <c r="T747" s="178"/>
      <c r="U747" s="178"/>
      <c r="V747" s="178"/>
    </row>
    <row r="748" spans="11:22" ht="15.75" customHeight="1" x14ac:dyDescent="0.2">
      <c r="K748" s="240"/>
      <c r="N748" s="178"/>
      <c r="O748" s="178"/>
      <c r="P748" s="178"/>
      <c r="Q748" s="178"/>
      <c r="R748" s="178"/>
      <c r="S748" s="178"/>
      <c r="T748" s="178"/>
      <c r="U748" s="178"/>
      <c r="V748" s="178"/>
    </row>
    <row r="749" spans="11:22" ht="15.75" customHeight="1" x14ac:dyDescent="0.2">
      <c r="K749" s="240"/>
      <c r="N749" s="178"/>
      <c r="O749" s="178"/>
      <c r="P749" s="178"/>
      <c r="Q749" s="178"/>
      <c r="R749" s="178"/>
      <c r="S749" s="178"/>
      <c r="T749" s="178"/>
      <c r="U749" s="178"/>
      <c r="V749" s="178"/>
    </row>
    <row r="750" spans="11:22" ht="15.75" customHeight="1" x14ac:dyDescent="0.2">
      <c r="K750" s="240"/>
      <c r="N750" s="178"/>
      <c r="O750" s="178"/>
      <c r="P750" s="178"/>
      <c r="Q750" s="178"/>
      <c r="R750" s="178"/>
      <c r="S750" s="178"/>
      <c r="T750" s="178"/>
      <c r="U750" s="178"/>
      <c r="V750" s="178"/>
    </row>
    <row r="751" spans="11:22" ht="15.75" customHeight="1" x14ac:dyDescent="0.2">
      <c r="K751" s="240"/>
      <c r="N751" s="178"/>
      <c r="O751" s="178"/>
      <c r="P751" s="178"/>
      <c r="Q751" s="178"/>
      <c r="R751" s="178"/>
      <c r="S751" s="178"/>
      <c r="T751" s="178"/>
      <c r="U751" s="178"/>
      <c r="V751" s="178"/>
    </row>
    <row r="752" spans="11:22" ht="15.75" customHeight="1" x14ac:dyDescent="0.2">
      <c r="K752" s="240"/>
      <c r="N752" s="178"/>
      <c r="O752" s="178"/>
      <c r="P752" s="178"/>
      <c r="Q752" s="178"/>
      <c r="R752" s="178"/>
      <c r="S752" s="178"/>
      <c r="T752" s="178"/>
      <c r="U752" s="178"/>
      <c r="V752" s="178"/>
    </row>
    <row r="753" spans="11:22" ht="15.75" customHeight="1" x14ac:dyDescent="0.2">
      <c r="K753" s="240"/>
      <c r="N753" s="178"/>
      <c r="O753" s="178"/>
      <c r="P753" s="178"/>
      <c r="Q753" s="178"/>
      <c r="R753" s="178"/>
      <c r="S753" s="178"/>
      <c r="T753" s="178"/>
      <c r="U753" s="178"/>
      <c r="V753" s="178"/>
    </row>
    <row r="754" spans="11:22" ht="15.75" customHeight="1" x14ac:dyDescent="0.2">
      <c r="K754" s="240"/>
      <c r="N754" s="178"/>
      <c r="O754" s="178"/>
      <c r="P754" s="178"/>
      <c r="Q754" s="178"/>
      <c r="R754" s="178"/>
      <c r="S754" s="178"/>
      <c r="T754" s="178"/>
      <c r="U754" s="178"/>
      <c r="V754" s="178"/>
    </row>
    <row r="755" spans="11:22" ht="15.75" customHeight="1" x14ac:dyDescent="0.2">
      <c r="K755" s="240"/>
      <c r="N755" s="178"/>
      <c r="O755" s="178"/>
      <c r="P755" s="178"/>
      <c r="Q755" s="178"/>
      <c r="R755" s="178"/>
      <c r="S755" s="178"/>
      <c r="T755" s="178"/>
      <c r="U755" s="178"/>
      <c r="V755" s="178"/>
    </row>
    <row r="756" spans="11:22" ht="15.75" customHeight="1" x14ac:dyDescent="0.2">
      <c r="K756" s="240"/>
      <c r="N756" s="178"/>
      <c r="O756" s="178"/>
      <c r="P756" s="178"/>
      <c r="Q756" s="178"/>
      <c r="R756" s="178"/>
      <c r="S756" s="178"/>
      <c r="T756" s="178"/>
      <c r="U756" s="178"/>
      <c r="V756" s="178"/>
    </row>
    <row r="757" spans="11:22" ht="15.75" customHeight="1" x14ac:dyDescent="0.2">
      <c r="K757" s="240"/>
      <c r="N757" s="178"/>
      <c r="O757" s="178"/>
      <c r="P757" s="178"/>
      <c r="Q757" s="178"/>
      <c r="R757" s="178"/>
      <c r="S757" s="178"/>
      <c r="T757" s="178"/>
      <c r="U757" s="178"/>
      <c r="V757" s="178"/>
    </row>
    <row r="758" spans="11:22" ht="15.75" customHeight="1" x14ac:dyDescent="0.2">
      <c r="K758" s="240"/>
      <c r="N758" s="178"/>
      <c r="O758" s="178"/>
      <c r="P758" s="178"/>
      <c r="Q758" s="178"/>
      <c r="R758" s="178"/>
      <c r="S758" s="178"/>
      <c r="T758" s="178"/>
      <c r="U758" s="178"/>
      <c r="V758" s="178"/>
    </row>
    <row r="759" spans="11:22" ht="15.75" customHeight="1" x14ac:dyDescent="0.2">
      <c r="K759" s="240"/>
      <c r="N759" s="178"/>
      <c r="O759" s="178"/>
      <c r="P759" s="178"/>
      <c r="Q759" s="178"/>
      <c r="R759" s="178"/>
      <c r="S759" s="178"/>
      <c r="T759" s="178"/>
      <c r="U759" s="178"/>
      <c r="V759" s="178"/>
    </row>
    <row r="760" spans="11:22" ht="15.75" customHeight="1" x14ac:dyDescent="0.2">
      <c r="K760" s="240"/>
      <c r="N760" s="178"/>
      <c r="O760" s="178"/>
      <c r="P760" s="178"/>
      <c r="Q760" s="178"/>
      <c r="R760" s="178"/>
      <c r="S760" s="178"/>
      <c r="T760" s="178"/>
      <c r="U760" s="178"/>
      <c r="V760" s="178"/>
    </row>
    <row r="761" spans="11:22" ht="15.75" customHeight="1" x14ac:dyDescent="0.2">
      <c r="K761" s="240"/>
      <c r="N761" s="178"/>
      <c r="O761" s="178"/>
      <c r="P761" s="178"/>
      <c r="Q761" s="178"/>
      <c r="R761" s="178"/>
      <c r="S761" s="178"/>
      <c r="T761" s="178"/>
      <c r="U761" s="178"/>
      <c r="V761" s="178"/>
    </row>
    <row r="762" spans="11:22" ht="15.75" customHeight="1" x14ac:dyDescent="0.2">
      <c r="K762" s="240"/>
      <c r="N762" s="178"/>
      <c r="O762" s="178"/>
      <c r="P762" s="178"/>
      <c r="Q762" s="178"/>
      <c r="R762" s="178"/>
      <c r="S762" s="178"/>
      <c r="T762" s="178"/>
      <c r="U762" s="178"/>
      <c r="V762" s="178"/>
    </row>
    <row r="763" spans="11:22" ht="15.75" customHeight="1" x14ac:dyDescent="0.2">
      <c r="K763" s="240"/>
      <c r="N763" s="178"/>
      <c r="O763" s="178"/>
      <c r="P763" s="178"/>
      <c r="Q763" s="178"/>
      <c r="R763" s="178"/>
      <c r="S763" s="178"/>
      <c r="T763" s="178"/>
      <c r="U763" s="178"/>
      <c r="V763" s="178"/>
    </row>
    <row r="764" spans="11:22" ht="15.75" customHeight="1" x14ac:dyDescent="0.2">
      <c r="K764" s="240"/>
      <c r="N764" s="178"/>
      <c r="O764" s="178"/>
      <c r="P764" s="178"/>
      <c r="Q764" s="178"/>
      <c r="R764" s="178"/>
      <c r="S764" s="178"/>
      <c r="T764" s="178"/>
      <c r="U764" s="178"/>
      <c r="V764" s="178"/>
    </row>
    <row r="765" spans="11:22" ht="15.75" customHeight="1" x14ac:dyDescent="0.2">
      <c r="K765" s="240"/>
      <c r="N765" s="178"/>
      <c r="O765" s="178"/>
      <c r="P765" s="178"/>
      <c r="Q765" s="178"/>
      <c r="R765" s="178"/>
      <c r="S765" s="178"/>
      <c r="T765" s="178"/>
      <c r="U765" s="178"/>
      <c r="V765" s="178"/>
    </row>
    <row r="766" spans="11:22" ht="15.75" customHeight="1" x14ac:dyDescent="0.2">
      <c r="K766" s="240"/>
      <c r="N766" s="178"/>
      <c r="O766" s="178"/>
      <c r="P766" s="178"/>
      <c r="Q766" s="178"/>
      <c r="R766" s="178"/>
      <c r="S766" s="178"/>
      <c r="T766" s="178"/>
      <c r="U766" s="178"/>
      <c r="V766" s="178"/>
    </row>
    <row r="767" spans="11:22" ht="15.75" customHeight="1" x14ac:dyDescent="0.2">
      <c r="K767" s="240"/>
      <c r="N767" s="178"/>
      <c r="O767" s="178"/>
      <c r="P767" s="178"/>
      <c r="Q767" s="178"/>
      <c r="R767" s="178"/>
      <c r="S767" s="178"/>
      <c r="T767" s="178"/>
      <c r="U767" s="178"/>
      <c r="V767" s="178"/>
    </row>
    <row r="768" spans="11:22" ht="15.75" customHeight="1" x14ac:dyDescent="0.2">
      <c r="K768" s="240"/>
      <c r="N768" s="178"/>
      <c r="O768" s="178"/>
      <c r="P768" s="178"/>
      <c r="Q768" s="178"/>
      <c r="R768" s="178"/>
      <c r="S768" s="178"/>
      <c r="T768" s="178"/>
      <c r="U768" s="178"/>
      <c r="V768" s="178"/>
    </row>
    <row r="769" spans="11:22" ht="15.75" customHeight="1" x14ac:dyDescent="0.2">
      <c r="K769" s="240"/>
      <c r="N769" s="178"/>
      <c r="O769" s="178"/>
      <c r="P769" s="178"/>
      <c r="Q769" s="178"/>
      <c r="R769" s="178"/>
      <c r="S769" s="178"/>
      <c r="T769" s="178"/>
      <c r="U769" s="178"/>
      <c r="V769" s="178"/>
    </row>
    <row r="770" spans="11:22" ht="15.75" customHeight="1" x14ac:dyDescent="0.2">
      <c r="K770" s="240"/>
      <c r="N770" s="178"/>
      <c r="O770" s="178"/>
      <c r="P770" s="178"/>
      <c r="Q770" s="178"/>
      <c r="R770" s="178"/>
      <c r="S770" s="178"/>
      <c r="T770" s="178"/>
      <c r="U770" s="178"/>
      <c r="V770" s="178"/>
    </row>
    <row r="771" spans="11:22" ht="15.75" customHeight="1" x14ac:dyDescent="0.2">
      <c r="K771" s="240"/>
      <c r="N771" s="178"/>
      <c r="O771" s="178"/>
      <c r="P771" s="178"/>
      <c r="Q771" s="178"/>
      <c r="R771" s="178"/>
      <c r="S771" s="178"/>
      <c r="T771" s="178"/>
      <c r="U771" s="178"/>
      <c r="V771" s="178"/>
    </row>
    <row r="772" spans="11:22" ht="15.75" customHeight="1" x14ac:dyDescent="0.2">
      <c r="K772" s="240"/>
      <c r="N772" s="178"/>
      <c r="O772" s="178"/>
      <c r="P772" s="178"/>
      <c r="Q772" s="178"/>
      <c r="R772" s="178"/>
      <c r="S772" s="178"/>
      <c r="T772" s="178"/>
      <c r="U772" s="178"/>
      <c r="V772" s="178"/>
    </row>
    <row r="773" spans="11:22" ht="15.75" customHeight="1" x14ac:dyDescent="0.2">
      <c r="K773" s="240"/>
      <c r="N773" s="178"/>
      <c r="O773" s="178"/>
      <c r="P773" s="178"/>
      <c r="Q773" s="178"/>
      <c r="R773" s="178"/>
      <c r="S773" s="178"/>
      <c r="T773" s="178"/>
      <c r="U773" s="178"/>
      <c r="V773" s="178"/>
    </row>
    <row r="774" spans="11:22" ht="15.75" customHeight="1" x14ac:dyDescent="0.2">
      <c r="K774" s="240"/>
      <c r="N774" s="178"/>
      <c r="O774" s="178"/>
      <c r="P774" s="178"/>
      <c r="Q774" s="178"/>
      <c r="R774" s="178"/>
      <c r="S774" s="178"/>
      <c r="T774" s="178"/>
      <c r="U774" s="178"/>
      <c r="V774" s="178"/>
    </row>
    <row r="775" spans="11:22" ht="15.75" customHeight="1" x14ac:dyDescent="0.2">
      <c r="K775" s="240"/>
      <c r="N775" s="178"/>
      <c r="O775" s="178"/>
      <c r="P775" s="178"/>
      <c r="Q775" s="178"/>
      <c r="R775" s="178"/>
      <c r="S775" s="178"/>
      <c r="T775" s="178"/>
      <c r="U775" s="178"/>
      <c r="V775" s="178"/>
    </row>
    <row r="776" spans="11:22" ht="15.75" customHeight="1" x14ac:dyDescent="0.2">
      <c r="K776" s="240"/>
      <c r="N776" s="178"/>
      <c r="O776" s="178"/>
      <c r="P776" s="178"/>
      <c r="Q776" s="178"/>
      <c r="R776" s="178"/>
      <c r="S776" s="178"/>
      <c r="T776" s="178"/>
      <c r="U776" s="178"/>
      <c r="V776" s="178"/>
    </row>
    <row r="777" spans="11:22" ht="15.75" customHeight="1" x14ac:dyDescent="0.2">
      <c r="K777" s="240"/>
      <c r="N777" s="178"/>
      <c r="O777" s="178"/>
      <c r="P777" s="178"/>
      <c r="Q777" s="178"/>
      <c r="R777" s="178"/>
      <c r="S777" s="178"/>
      <c r="T777" s="178"/>
      <c r="U777" s="178"/>
      <c r="V777" s="178"/>
    </row>
    <row r="778" spans="11:22" ht="15.75" customHeight="1" x14ac:dyDescent="0.2">
      <c r="K778" s="240"/>
      <c r="N778" s="178"/>
      <c r="O778" s="178"/>
      <c r="P778" s="178"/>
      <c r="Q778" s="178"/>
      <c r="R778" s="178"/>
      <c r="S778" s="178"/>
      <c r="T778" s="178"/>
      <c r="U778" s="178"/>
      <c r="V778" s="178"/>
    </row>
    <row r="779" spans="11:22" ht="15.75" customHeight="1" x14ac:dyDescent="0.2">
      <c r="K779" s="240"/>
      <c r="N779" s="178"/>
      <c r="O779" s="178"/>
      <c r="P779" s="178"/>
      <c r="Q779" s="178"/>
      <c r="R779" s="178"/>
      <c r="S779" s="178"/>
      <c r="T779" s="178"/>
      <c r="U779" s="178"/>
      <c r="V779" s="178"/>
    </row>
    <row r="780" spans="11:22" ht="15.75" customHeight="1" x14ac:dyDescent="0.2">
      <c r="K780" s="240"/>
      <c r="N780" s="178"/>
      <c r="O780" s="178"/>
      <c r="P780" s="178"/>
      <c r="Q780" s="178"/>
      <c r="R780" s="178"/>
      <c r="S780" s="178"/>
      <c r="T780" s="178"/>
      <c r="U780" s="178"/>
      <c r="V780" s="178"/>
    </row>
    <row r="781" spans="11:22" ht="15.75" customHeight="1" x14ac:dyDescent="0.2">
      <c r="K781" s="240"/>
      <c r="N781" s="178"/>
      <c r="O781" s="178"/>
      <c r="P781" s="178"/>
      <c r="Q781" s="178"/>
      <c r="R781" s="178"/>
      <c r="S781" s="178"/>
      <c r="T781" s="178"/>
      <c r="U781" s="178"/>
      <c r="V781" s="178"/>
    </row>
    <row r="782" spans="11:22" ht="15.75" customHeight="1" x14ac:dyDescent="0.2">
      <c r="K782" s="240"/>
      <c r="N782" s="178"/>
      <c r="O782" s="178"/>
      <c r="P782" s="178"/>
      <c r="Q782" s="178"/>
      <c r="R782" s="178"/>
      <c r="S782" s="178"/>
      <c r="T782" s="178"/>
      <c r="U782" s="178"/>
      <c r="V782" s="178"/>
    </row>
    <row r="783" spans="11:22" ht="15.75" customHeight="1" x14ac:dyDescent="0.2">
      <c r="K783" s="240"/>
      <c r="N783" s="178"/>
      <c r="O783" s="178"/>
      <c r="P783" s="178"/>
      <c r="Q783" s="178"/>
      <c r="R783" s="178"/>
      <c r="S783" s="178"/>
      <c r="T783" s="178"/>
      <c r="U783" s="178"/>
      <c r="V783" s="178"/>
    </row>
    <row r="784" spans="11:22" ht="15.75" customHeight="1" x14ac:dyDescent="0.2">
      <c r="K784" s="240"/>
      <c r="N784" s="178"/>
      <c r="O784" s="178"/>
      <c r="P784" s="178"/>
      <c r="Q784" s="178"/>
      <c r="R784" s="178"/>
      <c r="S784" s="178"/>
      <c r="T784" s="178"/>
      <c r="U784" s="178"/>
      <c r="V784" s="178"/>
    </row>
    <row r="785" spans="11:22" ht="15.75" customHeight="1" x14ac:dyDescent="0.2">
      <c r="K785" s="240"/>
      <c r="N785" s="178"/>
      <c r="O785" s="178"/>
      <c r="P785" s="178"/>
      <c r="Q785" s="178"/>
      <c r="R785" s="178"/>
      <c r="S785" s="178"/>
      <c r="T785" s="178"/>
      <c r="U785" s="178"/>
      <c r="V785" s="178"/>
    </row>
    <row r="786" spans="11:22" ht="15.75" customHeight="1" x14ac:dyDescent="0.2">
      <c r="K786" s="240"/>
      <c r="N786" s="178"/>
      <c r="O786" s="178"/>
      <c r="P786" s="178"/>
      <c r="Q786" s="178"/>
      <c r="R786" s="178"/>
      <c r="S786" s="178"/>
      <c r="T786" s="178"/>
      <c r="U786" s="178"/>
      <c r="V786" s="178"/>
    </row>
    <row r="787" spans="11:22" ht="15.75" customHeight="1" x14ac:dyDescent="0.2">
      <c r="K787" s="240"/>
      <c r="N787" s="178"/>
      <c r="O787" s="178"/>
      <c r="P787" s="178"/>
      <c r="Q787" s="178"/>
      <c r="R787" s="178"/>
      <c r="S787" s="178"/>
      <c r="T787" s="178"/>
      <c r="U787" s="178"/>
      <c r="V787" s="178"/>
    </row>
    <row r="788" spans="11:22" ht="15.75" customHeight="1" x14ac:dyDescent="0.2">
      <c r="K788" s="240"/>
      <c r="N788" s="178"/>
      <c r="O788" s="178"/>
      <c r="P788" s="178"/>
      <c r="Q788" s="178"/>
      <c r="R788" s="178"/>
      <c r="S788" s="178"/>
      <c r="T788" s="178"/>
      <c r="U788" s="178"/>
      <c r="V788" s="178"/>
    </row>
    <row r="789" spans="11:22" ht="15.75" customHeight="1" x14ac:dyDescent="0.2">
      <c r="K789" s="240"/>
      <c r="N789" s="178"/>
      <c r="O789" s="178"/>
      <c r="P789" s="178"/>
      <c r="Q789" s="178"/>
      <c r="R789" s="178"/>
      <c r="S789" s="178"/>
      <c r="T789" s="178"/>
      <c r="U789" s="178"/>
      <c r="V789" s="178"/>
    </row>
    <row r="790" spans="11:22" ht="15.75" customHeight="1" x14ac:dyDescent="0.2">
      <c r="K790" s="240"/>
      <c r="N790" s="178"/>
      <c r="O790" s="178"/>
      <c r="P790" s="178"/>
      <c r="Q790" s="178"/>
      <c r="R790" s="178"/>
      <c r="S790" s="178"/>
      <c r="T790" s="178"/>
      <c r="U790" s="178"/>
      <c r="V790" s="178"/>
    </row>
    <row r="791" spans="11:22" ht="15.75" customHeight="1" x14ac:dyDescent="0.2">
      <c r="K791" s="240"/>
      <c r="N791" s="178"/>
      <c r="O791" s="178"/>
      <c r="P791" s="178"/>
      <c r="Q791" s="178"/>
      <c r="R791" s="178"/>
      <c r="S791" s="178"/>
      <c r="T791" s="178"/>
      <c r="U791" s="178"/>
      <c r="V791" s="178"/>
    </row>
    <row r="792" spans="11:22" ht="15.75" customHeight="1" x14ac:dyDescent="0.2">
      <c r="K792" s="240"/>
      <c r="N792" s="178"/>
      <c r="O792" s="178"/>
      <c r="P792" s="178"/>
      <c r="Q792" s="178"/>
      <c r="R792" s="178"/>
      <c r="S792" s="178"/>
      <c r="T792" s="178"/>
      <c r="U792" s="178"/>
      <c r="V792" s="178"/>
    </row>
    <row r="793" spans="11:22" ht="15.75" customHeight="1" x14ac:dyDescent="0.2">
      <c r="K793" s="240"/>
      <c r="N793" s="178"/>
      <c r="O793" s="178"/>
      <c r="P793" s="178"/>
      <c r="Q793" s="178"/>
      <c r="R793" s="178"/>
      <c r="S793" s="178"/>
      <c r="T793" s="178"/>
      <c r="U793" s="178"/>
      <c r="V793" s="178"/>
    </row>
    <row r="794" spans="11:22" ht="15.75" customHeight="1" x14ac:dyDescent="0.2">
      <c r="K794" s="240"/>
      <c r="N794" s="178"/>
      <c r="O794" s="178"/>
      <c r="P794" s="178"/>
      <c r="Q794" s="178"/>
      <c r="R794" s="178"/>
      <c r="S794" s="178"/>
      <c r="T794" s="178"/>
      <c r="U794" s="178"/>
      <c r="V794" s="178"/>
    </row>
    <row r="795" spans="11:22" ht="15.75" customHeight="1" x14ac:dyDescent="0.2">
      <c r="K795" s="240"/>
      <c r="N795" s="178"/>
      <c r="O795" s="178"/>
      <c r="P795" s="178"/>
      <c r="Q795" s="178"/>
      <c r="R795" s="178"/>
      <c r="S795" s="178"/>
      <c r="T795" s="178"/>
      <c r="U795" s="178"/>
      <c r="V795" s="178"/>
    </row>
    <row r="796" spans="11:22" ht="15.75" customHeight="1" x14ac:dyDescent="0.2">
      <c r="K796" s="240"/>
      <c r="N796" s="178"/>
      <c r="O796" s="178"/>
      <c r="P796" s="178"/>
      <c r="Q796" s="178"/>
      <c r="R796" s="178"/>
      <c r="S796" s="178"/>
      <c r="T796" s="178"/>
      <c r="U796" s="178"/>
      <c r="V796" s="178"/>
    </row>
    <row r="797" spans="11:22" ht="15.75" customHeight="1" x14ac:dyDescent="0.2">
      <c r="K797" s="240"/>
      <c r="N797" s="178"/>
      <c r="O797" s="178"/>
      <c r="P797" s="178"/>
      <c r="Q797" s="178"/>
      <c r="R797" s="178"/>
      <c r="S797" s="178"/>
      <c r="T797" s="178"/>
      <c r="U797" s="178"/>
      <c r="V797" s="178"/>
    </row>
    <row r="798" spans="11:22" ht="15.75" customHeight="1" x14ac:dyDescent="0.2">
      <c r="K798" s="240"/>
      <c r="N798" s="178"/>
      <c r="O798" s="178"/>
      <c r="P798" s="178"/>
      <c r="Q798" s="178"/>
      <c r="R798" s="178"/>
      <c r="S798" s="178"/>
      <c r="T798" s="178"/>
      <c r="U798" s="178"/>
      <c r="V798" s="178"/>
    </row>
    <row r="799" spans="11:22" ht="15.75" customHeight="1" x14ac:dyDescent="0.2">
      <c r="K799" s="240"/>
      <c r="N799" s="178"/>
      <c r="O799" s="178"/>
      <c r="P799" s="178"/>
      <c r="Q799" s="178"/>
      <c r="R799" s="178"/>
      <c r="S799" s="178"/>
      <c r="T799" s="178"/>
      <c r="U799" s="178"/>
      <c r="V799" s="178"/>
    </row>
    <row r="800" spans="11:22" ht="15.75" customHeight="1" x14ac:dyDescent="0.2">
      <c r="K800" s="240"/>
      <c r="N800" s="178"/>
      <c r="O800" s="178"/>
      <c r="P800" s="178"/>
      <c r="Q800" s="178"/>
      <c r="R800" s="178"/>
      <c r="S800" s="178"/>
      <c r="T800" s="178"/>
      <c r="U800" s="178"/>
      <c r="V800" s="178"/>
    </row>
    <row r="801" spans="11:22" ht="15.75" customHeight="1" x14ac:dyDescent="0.2">
      <c r="K801" s="240"/>
      <c r="N801" s="178"/>
      <c r="O801" s="178"/>
      <c r="P801" s="178"/>
      <c r="Q801" s="178"/>
      <c r="R801" s="178"/>
      <c r="S801" s="178"/>
      <c r="T801" s="178"/>
      <c r="U801" s="178"/>
      <c r="V801" s="178"/>
    </row>
    <row r="802" spans="11:22" ht="15.75" customHeight="1" x14ac:dyDescent="0.2">
      <c r="K802" s="240"/>
      <c r="N802" s="178"/>
      <c r="O802" s="178"/>
      <c r="P802" s="178"/>
      <c r="Q802" s="178"/>
      <c r="R802" s="178"/>
      <c r="S802" s="178"/>
      <c r="T802" s="178"/>
      <c r="U802" s="178"/>
      <c r="V802" s="178"/>
    </row>
    <row r="803" spans="11:22" ht="15.75" customHeight="1" x14ac:dyDescent="0.2">
      <c r="K803" s="240"/>
      <c r="N803" s="178"/>
      <c r="O803" s="178"/>
      <c r="P803" s="178"/>
      <c r="Q803" s="178"/>
      <c r="R803" s="178"/>
      <c r="S803" s="178"/>
      <c r="T803" s="178"/>
      <c r="U803" s="178"/>
      <c r="V803" s="178"/>
    </row>
    <row r="804" spans="11:22" ht="15.75" customHeight="1" x14ac:dyDescent="0.2">
      <c r="K804" s="240"/>
      <c r="N804" s="178"/>
      <c r="O804" s="178"/>
      <c r="P804" s="178"/>
      <c r="Q804" s="178"/>
      <c r="R804" s="178"/>
      <c r="S804" s="178"/>
      <c r="T804" s="178"/>
      <c r="U804" s="178"/>
      <c r="V804" s="178"/>
    </row>
    <row r="805" spans="11:22" ht="15.75" customHeight="1" x14ac:dyDescent="0.2">
      <c r="K805" s="240"/>
      <c r="N805" s="178"/>
      <c r="O805" s="178"/>
      <c r="P805" s="178"/>
      <c r="Q805" s="178"/>
      <c r="R805" s="178"/>
      <c r="S805" s="178"/>
      <c r="T805" s="178"/>
      <c r="U805" s="178"/>
      <c r="V805" s="178"/>
    </row>
    <row r="806" spans="11:22" ht="15.75" customHeight="1" x14ac:dyDescent="0.2">
      <c r="K806" s="240"/>
      <c r="N806" s="178"/>
      <c r="O806" s="178"/>
      <c r="P806" s="178"/>
      <c r="Q806" s="178"/>
      <c r="R806" s="178"/>
      <c r="S806" s="178"/>
      <c r="T806" s="178"/>
      <c r="U806" s="178"/>
      <c r="V806" s="178"/>
    </row>
    <row r="807" spans="11:22" ht="15.75" customHeight="1" x14ac:dyDescent="0.2">
      <c r="K807" s="240"/>
      <c r="N807" s="178"/>
      <c r="O807" s="178"/>
      <c r="P807" s="178"/>
      <c r="Q807" s="178"/>
      <c r="R807" s="178"/>
      <c r="S807" s="178"/>
      <c r="T807" s="178"/>
      <c r="U807" s="178"/>
      <c r="V807" s="178"/>
    </row>
    <row r="808" spans="11:22" ht="15.75" customHeight="1" x14ac:dyDescent="0.2">
      <c r="K808" s="240"/>
      <c r="N808" s="178"/>
      <c r="O808" s="178"/>
      <c r="P808" s="178"/>
      <c r="Q808" s="178"/>
      <c r="R808" s="178"/>
      <c r="S808" s="178"/>
      <c r="T808" s="178"/>
      <c r="U808" s="178"/>
      <c r="V808" s="178"/>
    </row>
    <row r="809" spans="11:22" ht="15.75" customHeight="1" x14ac:dyDescent="0.2">
      <c r="K809" s="240"/>
      <c r="N809" s="178"/>
      <c r="O809" s="178"/>
      <c r="P809" s="178"/>
      <c r="Q809" s="178"/>
      <c r="R809" s="178"/>
      <c r="S809" s="178"/>
      <c r="T809" s="178"/>
      <c r="U809" s="178"/>
      <c r="V809" s="178"/>
    </row>
    <row r="810" spans="11:22" ht="15.75" customHeight="1" x14ac:dyDescent="0.2">
      <c r="K810" s="240"/>
      <c r="N810" s="178"/>
      <c r="O810" s="178"/>
      <c r="P810" s="178"/>
      <c r="Q810" s="178"/>
      <c r="R810" s="178"/>
      <c r="S810" s="178"/>
      <c r="T810" s="178"/>
      <c r="U810" s="178"/>
      <c r="V810" s="178"/>
    </row>
    <row r="811" spans="11:22" ht="15.75" customHeight="1" x14ac:dyDescent="0.2">
      <c r="K811" s="240"/>
      <c r="N811" s="178"/>
      <c r="O811" s="178"/>
      <c r="P811" s="178"/>
      <c r="Q811" s="178"/>
      <c r="R811" s="178"/>
      <c r="S811" s="178"/>
      <c r="T811" s="178"/>
      <c r="U811" s="178"/>
      <c r="V811" s="178"/>
    </row>
    <row r="812" spans="11:22" ht="15.75" customHeight="1" x14ac:dyDescent="0.2">
      <c r="K812" s="240"/>
      <c r="N812" s="178"/>
      <c r="O812" s="178"/>
      <c r="P812" s="178"/>
      <c r="Q812" s="178"/>
      <c r="R812" s="178"/>
      <c r="S812" s="178"/>
      <c r="T812" s="178"/>
      <c r="U812" s="178"/>
      <c r="V812" s="178"/>
    </row>
    <row r="813" spans="11:22" ht="15.75" customHeight="1" x14ac:dyDescent="0.2">
      <c r="K813" s="240"/>
      <c r="N813" s="178"/>
      <c r="O813" s="178"/>
      <c r="P813" s="178"/>
      <c r="Q813" s="178"/>
      <c r="R813" s="178"/>
      <c r="S813" s="178"/>
      <c r="T813" s="178"/>
      <c r="U813" s="178"/>
      <c r="V813" s="178"/>
    </row>
    <row r="814" spans="11:22" ht="15.75" customHeight="1" x14ac:dyDescent="0.2">
      <c r="K814" s="240"/>
      <c r="N814" s="178"/>
      <c r="O814" s="178"/>
      <c r="P814" s="178"/>
      <c r="Q814" s="178"/>
      <c r="R814" s="178"/>
      <c r="S814" s="178"/>
      <c r="T814" s="178"/>
      <c r="U814" s="178"/>
      <c r="V814" s="178"/>
    </row>
    <row r="815" spans="11:22" ht="15.75" customHeight="1" x14ac:dyDescent="0.2">
      <c r="K815" s="240"/>
      <c r="N815" s="178"/>
      <c r="O815" s="178"/>
      <c r="P815" s="178"/>
      <c r="Q815" s="178"/>
      <c r="R815" s="178"/>
      <c r="S815" s="178"/>
      <c r="T815" s="178"/>
      <c r="U815" s="178"/>
      <c r="V815" s="178"/>
    </row>
    <row r="816" spans="11:22" ht="15.75" customHeight="1" x14ac:dyDescent="0.2">
      <c r="K816" s="240"/>
      <c r="N816" s="178"/>
      <c r="O816" s="178"/>
      <c r="P816" s="178"/>
      <c r="Q816" s="178"/>
      <c r="R816" s="178"/>
      <c r="S816" s="178"/>
      <c r="T816" s="178"/>
      <c r="U816" s="178"/>
      <c r="V816" s="178"/>
    </row>
    <row r="817" spans="11:22" ht="15.75" customHeight="1" x14ac:dyDescent="0.2">
      <c r="K817" s="240"/>
      <c r="N817" s="178"/>
      <c r="O817" s="178"/>
      <c r="P817" s="178"/>
      <c r="Q817" s="178"/>
      <c r="R817" s="178"/>
      <c r="S817" s="178"/>
      <c r="T817" s="178"/>
      <c r="U817" s="178"/>
      <c r="V817" s="178"/>
    </row>
    <row r="818" spans="11:22" ht="15.75" customHeight="1" x14ac:dyDescent="0.2">
      <c r="K818" s="240"/>
      <c r="N818" s="178"/>
      <c r="O818" s="178"/>
      <c r="P818" s="178"/>
      <c r="Q818" s="178"/>
      <c r="R818" s="178"/>
      <c r="S818" s="178"/>
      <c r="T818" s="178"/>
      <c r="U818" s="178"/>
      <c r="V818" s="178"/>
    </row>
    <row r="819" spans="11:22" ht="15.75" customHeight="1" x14ac:dyDescent="0.2">
      <c r="K819" s="240"/>
      <c r="N819" s="178"/>
      <c r="O819" s="178"/>
      <c r="P819" s="178"/>
      <c r="Q819" s="178"/>
      <c r="R819" s="178"/>
      <c r="S819" s="178"/>
      <c r="T819" s="178"/>
      <c r="U819" s="178"/>
      <c r="V819" s="178"/>
    </row>
    <row r="820" spans="11:22" ht="15.75" customHeight="1" x14ac:dyDescent="0.2">
      <c r="K820" s="240"/>
      <c r="N820" s="178"/>
      <c r="O820" s="178"/>
      <c r="P820" s="178"/>
      <c r="Q820" s="178"/>
      <c r="R820" s="178"/>
      <c r="S820" s="178"/>
      <c r="T820" s="178"/>
      <c r="U820" s="178"/>
      <c r="V820" s="178"/>
    </row>
    <row r="821" spans="11:22" ht="15.75" customHeight="1" x14ac:dyDescent="0.2">
      <c r="K821" s="240"/>
      <c r="N821" s="178"/>
      <c r="O821" s="178"/>
      <c r="P821" s="178"/>
      <c r="Q821" s="178"/>
      <c r="R821" s="178"/>
      <c r="S821" s="178"/>
      <c r="T821" s="178"/>
      <c r="U821" s="178"/>
      <c r="V821" s="178"/>
    </row>
    <row r="822" spans="11:22" ht="15.75" customHeight="1" x14ac:dyDescent="0.2">
      <c r="K822" s="240"/>
      <c r="N822" s="178"/>
      <c r="O822" s="178"/>
      <c r="P822" s="178"/>
      <c r="Q822" s="178"/>
      <c r="R822" s="178"/>
      <c r="S822" s="178"/>
      <c r="T822" s="178"/>
      <c r="U822" s="178"/>
      <c r="V822" s="178"/>
    </row>
    <row r="823" spans="11:22" ht="15.75" customHeight="1" x14ac:dyDescent="0.2">
      <c r="K823" s="240"/>
      <c r="N823" s="178"/>
      <c r="O823" s="178"/>
      <c r="P823" s="178"/>
      <c r="Q823" s="178"/>
      <c r="R823" s="178"/>
      <c r="S823" s="178"/>
      <c r="T823" s="178"/>
      <c r="U823" s="178"/>
      <c r="V823" s="178"/>
    </row>
    <row r="824" spans="11:22" ht="15.75" customHeight="1" x14ac:dyDescent="0.2">
      <c r="K824" s="240"/>
      <c r="N824" s="178"/>
      <c r="O824" s="178"/>
      <c r="P824" s="178"/>
      <c r="Q824" s="178"/>
      <c r="R824" s="178"/>
      <c r="S824" s="178"/>
      <c r="T824" s="178"/>
      <c r="U824" s="178"/>
      <c r="V824" s="178"/>
    </row>
    <row r="825" spans="11:22" ht="15.75" customHeight="1" x14ac:dyDescent="0.2">
      <c r="K825" s="240"/>
      <c r="N825" s="178"/>
      <c r="O825" s="178"/>
      <c r="P825" s="178"/>
      <c r="Q825" s="178"/>
      <c r="R825" s="178"/>
      <c r="S825" s="178"/>
      <c r="T825" s="178"/>
      <c r="U825" s="178"/>
      <c r="V825" s="178"/>
    </row>
    <row r="826" spans="11:22" ht="15.75" customHeight="1" x14ac:dyDescent="0.2">
      <c r="K826" s="240"/>
      <c r="N826" s="178"/>
      <c r="O826" s="178"/>
      <c r="P826" s="178"/>
      <c r="Q826" s="178"/>
      <c r="R826" s="178"/>
      <c r="S826" s="178"/>
      <c r="T826" s="178"/>
      <c r="U826" s="178"/>
      <c r="V826" s="178"/>
    </row>
    <row r="827" spans="11:22" ht="15.75" customHeight="1" x14ac:dyDescent="0.2">
      <c r="K827" s="240"/>
      <c r="N827" s="178"/>
      <c r="O827" s="178"/>
      <c r="P827" s="178"/>
      <c r="Q827" s="178"/>
      <c r="R827" s="178"/>
      <c r="S827" s="178"/>
      <c r="T827" s="178"/>
      <c r="U827" s="178"/>
      <c r="V827" s="178"/>
    </row>
    <row r="828" spans="11:22" ht="15.75" customHeight="1" x14ac:dyDescent="0.2">
      <c r="K828" s="240"/>
      <c r="N828" s="178"/>
      <c r="O828" s="178"/>
      <c r="P828" s="178"/>
      <c r="Q828" s="178"/>
      <c r="R828" s="178"/>
      <c r="S828" s="178"/>
      <c r="T828" s="178"/>
      <c r="U828" s="178"/>
      <c r="V828" s="178"/>
    </row>
    <row r="829" spans="11:22" ht="15.75" customHeight="1" x14ac:dyDescent="0.2">
      <c r="K829" s="240"/>
      <c r="N829" s="178"/>
      <c r="O829" s="178"/>
      <c r="P829" s="178"/>
      <c r="Q829" s="178"/>
      <c r="R829" s="178"/>
      <c r="S829" s="178"/>
      <c r="T829" s="178"/>
      <c r="U829" s="178"/>
      <c r="V829" s="178"/>
    </row>
    <row r="830" spans="11:22" ht="15.75" customHeight="1" x14ac:dyDescent="0.2">
      <c r="K830" s="240"/>
      <c r="N830" s="178"/>
      <c r="O830" s="178"/>
      <c r="P830" s="178"/>
      <c r="Q830" s="178"/>
      <c r="R830" s="178"/>
      <c r="S830" s="178"/>
      <c r="T830" s="178"/>
      <c r="U830" s="178"/>
      <c r="V830" s="178"/>
    </row>
    <row r="831" spans="11:22" ht="15.75" customHeight="1" x14ac:dyDescent="0.2">
      <c r="K831" s="240"/>
      <c r="N831" s="178"/>
      <c r="O831" s="178"/>
      <c r="P831" s="178"/>
      <c r="Q831" s="178"/>
      <c r="R831" s="178"/>
      <c r="S831" s="178"/>
      <c r="T831" s="178"/>
      <c r="U831" s="178"/>
      <c r="V831" s="178"/>
    </row>
    <row r="832" spans="11:22" ht="15.75" customHeight="1" x14ac:dyDescent="0.2">
      <c r="K832" s="240"/>
      <c r="N832" s="178"/>
      <c r="O832" s="178"/>
      <c r="P832" s="178"/>
      <c r="Q832" s="178"/>
      <c r="R832" s="178"/>
      <c r="S832" s="178"/>
      <c r="T832" s="178"/>
      <c r="U832" s="178"/>
      <c r="V832" s="178"/>
    </row>
    <row r="833" spans="11:22" ht="15.75" customHeight="1" x14ac:dyDescent="0.2">
      <c r="K833" s="240"/>
      <c r="N833" s="178"/>
      <c r="O833" s="178"/>
      <c r="P833" s="178"/>
      <c r="Q833" s="178"/>
      <c r="R833" s="178"/>
      <c r="S833" s="178"/>
      <c r="T833" s="178"/>
      <c r="U833" s="178"/>
      <c r="V833" s="178"/>
    </row>
    <row r="834" spans="11:22" ht="15.75" customHeight="1" x14ac:dyDescent="0.2">
      <c r="K834" s="240"/>
      <c r="N834" s="178"/>
      <c r="O834" s="178"/>
      <c r="P834" s="178"/>
      <c r="Q834" s="178"/>
      <c r="R834" s="178"/>
      <c r="S834" s="178"/>
      <c r="T834" s="178"/>
      <c r="U834" s="178"/>
      <c r="V834" s="178"/>
    </row>
    <row r="835" spans="11:22" ht="15.75" customHeight="1" x14ac:dyDescent="0.2">
      <c r="K835" s="240"/>
      <c r="N835" s="178"/>
      <c r="O835" s="178"/>
      <c r="P835" s="178"/>
      <c r="Q835" s="178"/>
      <c r="R835" s="178"/>
      <c r="S835" s="178"/>
      <c r="T835" s="178"/>
      <c r="U835" s="178"/>
      <c r="V835" s="178"/>
    </row>
    <row r="836" spans="11:22" ht="15.75" customHeight="1" x14ac:dyDescent="0.2">
      <c r="K836" s="240"/>
      <c r="N836" s="178"/>
      <c r="O836" s="178"/>
      <c r="P836" s="178"/>
      <c r="Q836" s="178"/>
      <c r="R836" s="178"/>
      <c r="S836" s="178"/>
      <c r="T836" s="178"/>
      <c r="U836" s="178"/>
      <c r="V836" s="178"/>
    </row>
    <row r="837" spans="11:22" ht="15.75" customHeight="1" x14ac:dyDescent="0.2">
      <c r="K837" s="240"/>
      <c r="N837" s="178"/>
      <c r="O837" s="178"/>
      <c r="P837" s="178"/>
      <c r="Q837" s="178"/>
      <c r="R837" s="178"/>
      <c r="S837" s="178"/>
      <c r="T837" s="178"/>
      <c r="U837" s="178"/>
      <c r="V837" s="178"/>
    </row>
    <row r="838" spans="11:22" ht="15.75" customHeight="1" x14ac:dyDescent="0.2">
      <c r="K838" s="240"/>
      <c r="N838" s="178"/>
      <c r="O838" s="178"/>
      <c r="P838" s="178"/>
      <c r="Q838" s="178"/>
      <c r="R838" s="178"/>
      <c r="S838" s="178"/>
      <c r="T838" s="178"/>
      <c r="U838" s="178"/>
      <c r="V838" s="178"/>
    </row>
    <row r="839" spans="11:22" ht="15.75" customHeight="1" x14ac:dyDescent="0.2">
      <c r="K839" s="240"/>
      <c r="N839" s="178"/>
      <c r="O839" s="178"/>
      <c r="P839" s="178"/>
      <c r="Q839" s="178"/>
      <c r="R839" s="178"/>
      <c r="S839" s="178"/>
      <c r="T839" s="178"/>
      <c r="U839" s="178"/>
      <c r="V839" s="178"/>
    </row>
    <row r="840" spans="11:22" ht="15.75" customHeight="1" x14ac:dyDescent="0.2">
      <c r="K840" s="240"/>
      <c r="N840" s="178"/>
      <c r="O840" s="178"/>
      <c r="P840" s="178"/>
      <c r="Q840" s="178"/>
      <c r="R840" s="178"/>
      <c r="S840" s="178"/>
      <c r="T840" s="178"/>
      <c r="U840" s="178"/>
      <c r="V840" s="178"/>
    </row>
    <row r="841" spans="11:22" ht="15.75" customHeight="1" x14ac:dyDescent="0.2">
      <c r="K841" s="240"/>
      <c r="N841" s="178"/>
      <c r="O841" s="178"/>
      <c r="P841" s="178"/>
      <c r="Q841" s="178"/>
      <c r="R841" s="178"/>
      <c r="S841" s="178"/>
      <c r="T841" s="178"/>
      <c r="U841" s="178"/>
      <c r="V841" s="178"/>
    </row>
    <row r="842" spans="11:22" ht="15.75" customHeight="1" x14ac:dyDescent="0.2">
      <c r="K842" s="240"/>
      <c r="N842" s="178"/>
      <c r="O842" s="178"/>
      <c r="P842" s="178"/>
      <c r="Q842" s="178"/>
      <c r="R842" s="178"/>
      <c r="S842" s="178"/>
      <c r="T842" s="178"/>
      <c r="U842" s="178"/>
      <c r="V842" s="178"/>
    </row>
    <row r="843" spans="11:22" ht="15.75" customHeight="1" x14ac:dyDescent="0.2">
      <c r="K843" s="240"/>
      <c r="N843" s="178"/>
      <c r="O843" s="178"/>
      <c r="P843" s="178"/>
      <c r="Q843" s="178"/>
      <c r="R843" s="178"/>
      <c r="S843" s="178"/>
      <c r="T843" s="178"/>
      <c r="U843" s="178"/>
      <c r="V843" s="178"/>
    </row>
    <row r="844" spans="11:22" ht="15.75" customHeight="1" x14ac:dyDescent="0.2">
      <c r="K844" s="240"/>
      <c r="N844" s="178"/>
      <c r="O844" s="178"/>
      <c r="P844" s="178"/>
      <c r="Q844" s="178"/>
      <c r="R844" s="178"/>
      <c r="S844" s="178"/>
      <c r="T844" s="178"/>
      <c r="U844" s="178"/>
      <c r="V844" s="178"/>
    </row>
    <row r="845" spans="11:22" ht="15.75" customHeight="1" x14ac:dyDescent="0.2">
      <c r="K845" s="240"/>
      <c r="N845" s="178"/>
      <c r="O845" s="178"/>
      <c r="P845" s="178"/>
      <c r="Q845" s="178"/>
      <c r="R845" s="178"/>
      <c r="S845" s="178"/>
      <c r="T845" s="178"/>
      <c r="U845" s="178"/>
      <c r="V845" s="178"/>
    </row>
    <row r="846" spans="11:22" ht="15.75" customHeight="1" x14ac:dyDescent="0.2">
      <c r="K846" s="240"/>
      <c r="N846" s="178"/>
      <c r="O846" s="178"/>
      <c r="P846" s="178"/>
      <c r="Q846" s="178"/>
      <c r="R846" s="178"/>
      <c r="S846" s="178"/>
      <c r="T846" s="178"/>
      <c r="U846" s="178"/>
      <c r="V846" s="178"/>
    </row>
    <row r="847" spans="11:22" ht="15.75" customHeight="1" x14ac:dyDescent="0.2">
      <c r="K847" s="240"/>
      <c r="N847" s="178"/>
      <c r="O847" s="178"/>
      <c r="P847" s="178"/>
      <c r="Q847" s="178"/>
      <c r="R847" s="178"/>
      <c r="S847" s="178"/>
      <c r="T847" s="178"/>
      <c r="U847" s="178"/>
      <c r="V847" s="178"/>
    </row>
    <row r="848" spans="11:22" ht="15.75" customHeight="1" x14ac:dyDescent="0.2">
      <c r="K848" s="240"/>
      <c r="N848" s="178"/>
      <c r="O848" s="178"/>
      <c r="P848" s="178"/>
      <c r="Q848" s="178"/>
      <c r="R848" s="178"/>
      <c r="S848" s="178"/>
      <c r="T848" s="178"/>
      <c r="U848" s="178"/>
      <c r="V848" s="178"/>
    </row>
    <row r="849" spans="11:22" ht="15.75" customHeight="1" x14ac:dyDescent="0.2">
      <c r="K849" s="240"/>
      <c r="N849" s="178"/>
      <c r="O849" s="178"/>
      <c r="P849" s="178"/>
      <c r="Q849" s="178"/>
      <c r="R849" s="178"/>
      <c r="S849" s="178"/>
      <c r="T849" s="178"/>
      <c r="U849" s="178"/>
      <c r="V849" s="178"/>
    </row>
    <row r="850" spans="11:22" ht="15.75" customHeight="1" x14ac:dyDescent="0.2">
      <c r="K850" s="240"/>
      <c r="N850" s="178"/>
      <c r="O850" s="178"/>
      <c r="P850" s="178"/>
      <c r="Q850" s="178"/>
      <c r="R850" s="178"/>
      <c r="S850" s="178"/>
      <c r="T850" s="178"/>
      <c r="U850" s="178"/>
      <c r="V850" s="178"/>
    </row>
    <row r="851" spans="11:22" ht="15.75" customHeight="1" x14ac:dyDescent="0.2">
      <c r="K851" s="240"/>
      <c r="N851" s="178"/>
      <c r="O851" s="178"/>
      <c r="P851" s="178"/>
      <c r="Q851" s="178"/>
      <c r="R851" s="178"/>
      <c r="S851" s="178"/>
      <c r="T851" s="178"/>
      <c r="U851" s="178"/>
      <c r="V851" s="178"/>
    </row>
    <row r="852" spans="11:22" ht="15.75" customHeight="1" x14ac:dyDescent="0.2">
      <c r="K852" s="240"/>
      <c r="N852" s="178"/>
      <c r="O852" s="178"/>
      <c r="P852" s="178"/>
      <c r="Q852" s="178"/>
      <c r="R852" s="178"/>
      <c r="S852" s="178"/>
      <c r="T852" s="178"/>
      <c r="U852" s="178"/>
      <c r="V852" s="178"/>
    </row>
    <row r="853" spans="11:22" ht="15.75" customHeight="1" x14ac:dyDescent="0.2">
      <c r="K853" s="240"/>
      <c r="N853" s="178"/>
      <c r="O853" s="178"/>
      <c r="P853" s="178"/>
      <c r="Q853" s="178"/>
      <c r="R853" s="178"/>
      <c r="S853" s="178"/>
      <c r="T853" s="178"/>
      <c r="U853" s="178"/>
      <c r="V853" s="178"/>
    </row>
    <row r="854" spans="11:22" ht="15.75" customHeight="1" x14ac:dyDescent="0.2">
      <c r="K854" s="240"/>
      <c r="N854" s="178"/>
      <c r="O854" s="178"/>
      <c r="P854" s="178"/>
      <c r="Q854" s="178"/>
      <c r="R854" s="178"/>
      <c r="S854" s="178"/>
      <c r="T854" s="178"/>
      <c r="U854" s="178"/>
      <c r="V854" s="178"/>
    </row>
    <row r="855" spans="11:22" ht="15.75" customHeight="1" x14ac:dyDescent="0.2">
      <c r="K855" s="240"/>
      <c r="N855" s="178"/>
      <c r="O855" s="178"/>
      <c r="P855" s="178"/>
      <c r="Q855" s="178"/>
      <c r="R855" s="178"/>
      <c r="S855" s="178"/>
      <c r="T855" s="178"/>
      <c r="U855" s="178"/>
      <c r="V855" s="178"/>
    </row>
    <row r="856" spans="11:22" ht="15.75" customHeight="1" x14ac:dyDescent="0.2">
      <c r="K856" s="240"/>
      <c r="N856" s="178"/>
      <c r="O856" s="178"/>
      <c r="P856" s="178"/>
      <c r="Q856" s="178"/>
      <c r="R856" s="178"/>
      <c r="S856" s="178"/>
      <c r="T856" s="178"/>
      <c r="U856" s="178"/>
      <c r="V856" s="178"/>
    </row>
    <row r="857" spans="11:22" ht="15.75" customHeight="1" x14ac:dyDescent="0.2">
      <c r="K857" s="240"/>
      <c r="N857" s="178"/>
      <c r="O857" s="178"/>
      <c r="P857" s="178"/>
      <c r="Q857" s="178"/>
      <c r="R857" s="178"/>
      <c r="S857" s="178"/>
      <c r="T857" s="178"/>
      <c r="U857" s="178"/>
      <c r="V857" s="178"/>
    </row>
    <row r="858" spans="11:22" ht="15.75" customHeight="1" x14ac:dyDescent="0.2">
      <c r="K858" s="240"/>
      <c r="N858" s="178"/>
      <c r="O858" s="178"/>
      <c r="P858" s="178"/>
      <c r="Q858" s="178"/>
      <c r="R858" s="178"/>
      <c r="S858" s="178"/>
      <c r="T858" s="178"/>
      <c r="U858" s="178"/>
      <c r="V858" s="178"/>
    </row>
    <row r="859" spans="11:22" ht="15.75" customHeight="1" x14ac:dyDescent="0.2">
      <c r="K859" s="240"/>
      <c r="N859" s="178"/>
      <c r="O859" s="178"/>
      <c r="P859" s="178"/>
      <c r="Q859" s="178"/>
      <c r="R859" s="178"/>
      <c r="S859" s="178"/>
      <c r="T859" s="178"/>
      <c r="U859" s="178"/>
      <c r="V859" s="178"/>
    </row>
    <row r="860" spans="11:22" ht="15.75" customHeight="1" x14ac:dyDescent="0.2">
      <c r="K860" s="240"/>
      <c r="N860" s="178"/>
      <c r="O860" s="178"/>
      <c r="P860" s="178"/>
      <c r="Q860" s="178"/>
      <c r="R860" s="178"/>
      <c r="S860" s="178"/>
      <c r="T860" s="178"/>
      <c r="U860" s="178"/>
      <c r="V860" s="178"/>
    </row>
    <row r="861" spans="11:22" ht="15.75" customHeight="1" x14ac:dyDescent="0.2">
      <c r="K861" s="240"/>
      <c r="N861" s="178"/>
      <c r="O861" s="178"/>
      <c r="P861" s="178"/>
      <c r="Q861" s="178"/>
      <c r="R861" s="178"/>
      <c r="S861" s="178"/>
      <c r="T861" s="178"/>
      <c r="U861" s="178"/>
      <c r="V861" s="178"/>
    </row>
    <row r="862" spans="11:22" ht="15.75" customHeight="1" x14ac:dyDescent="0.2">
      <c r="K862" s="240"/>
      <c r="N862" s="178"/>
      <c r="O862" s="178"/>
      <c r="P862" s="178"/>
      <c r="Q862" s="178"/>
      <c r="R862" s="178"/>
      <c r="S862" s="178"/>
      <c r="T862" s="178"/>
      <c r="U862" s="178"/>
      <c r="V862" s="178"/>
    </row>
    <row r="863" spans="11:22" ht="15.75" customHeight="1" x14ac:dyDescent="0.2">
      <c r="K863" s="240"/>
      <c r="N863" s="178"/>
      <c r="O863" s="178"/>
      <c r="P863" s="178"/>
      <c r="Q863" s="178"/>
      <c r="R863" s="178"/>
      <c r="S863" s="178"/>
      <c r="T863" s="178"/>
      <c r="U863" s="178"/>
      <c r="V863" s="178"/>
    </row>
    <row r="864" spans="11:22" ht="15.75" customHeight="1" x14ac:dyDescent="0.2">
      <c r="K864" s="240"/>
      <c r="N864" s="178"/>
      <c r="O864" s="178"/>
      <c r="P864" s="178"/>
      <c r="Q864" s="178"/>
      <c r="R864" s="178"/>
      <c r="S864" s="178"/>
      <c r="T864" s="178"/>
      <c r="U864" s="178"/>
      <c r="V864" s="178"/>
    </row>
    <row r="865" spans="11:22" ht="15.75" customHeight="1" x14ac:dyDescent="0.2">
      <c r="K865" s="240"/>
      <c r="N865" s="178"/>
      <c r="O865" s="178"/>
      <c r="P865" s="178"/>
      <c r="Q865" s="178"/>
      <c r="R865" s="178"/>
      <c r="S865" s="178"/>
      <c r="T865" s="178"/>
      <c r="U865" s="178"/>
      <c r="V865" s="178"/>
    </row>
    <row r="866" spans="11:22" ht="15.75" customHeight="1" x14ac:dyDescent="0.2">
      <c r="K866" s="240"/>
      <c r="N866" s="178"/>
      <c r="O866" s="178"/>
      <c r="P866" s="178"/>
      <c r="Q866" s="178"/>
      <c r="R866" s="178"/>
      <c r="S866" s="178"/>
      <c r="T866" s="178"/>
      <c r="U866" s="178"/>
      <c r="V866" s="178"/>
    </row>
    <row r="867" spans="11:22" ht="15.75" customHeight="1" x14ac:dyDescent="0.2">
      <c r="K867" s="240"/>
      <c r="N867" s="178"/>
      <c r="O867" s="178"/>
      <c r="P867" s="178"/>
      <c r="Q867" s="178"/>
      <c r="R867" s="178"/>
      <c r="S867" s="178"/>
      <c r="T867" s="178"/>
      <c r="U867" s="178"/>
      <c r="V867" s="178"/>
    </row>
    <row r="868" spans="11:22" ht="15.75" customHeight="1" x14ac:dyDescent="0.2">
      <c r="K868" s="240"/>
      <c r="N868" s="178"/>
      <c r="O868" s="178"/>
      <c r="P868" s="178"/>
      <c r="Q868" s="178"/>
      <c r="R868" s="178"/>
      <c r="S868" s="178"/>
      <c r="T868" s="178"/>
      <c r="U868" s="178"/>
      <c r="V868" s="178"/>
    </row>
    <row r="869" spans="11:22" ht="15.75" customHeight="1" x14ac:dyDescent="0.2">
      <c r="K869" s="240"/>
      <c r="N869" s="178"/>
      <c r="O869" s="178"/>
      <c r="P869" s="178"/>
      <c r="Q869" s="178"/>
      <c r="R869" s="178"/>
      <c r="S869" s="178"/>
      <c r="T869" s="178"/>
      <c r="U869" s="178"/>
      <c r="V869" s="178"/>
    </row>
    <row r="870" spans="11:22" ht="15.75" customHeight="1" x14ac:dyDescent="0.2">
      <c r="K870" s="240"/>
      <c r="N870" s="178"/>
      <c r="O870" s="178"/>
      <c r="P870" s="178"/>
      <c r="Q870" s="178"/>
      <c r="R870" s="178"/>
      <c r="S870" s="178"/>
      <c r="T870" s="178"/>
      <c r="U870" s="178"/>
      <c r="V870" s="178"/>
    </row>
    <row r="871" spans="11:22" ht="15.75" customHeight="1" x14ac:dyDescent="0.2">
      <c r="K871" s="240"/>
      <c r="N871" s="178"/>
      <c r="O871" s="178"/>
      <c r="P871" s="178"/>
      <c r="Q871" s="178"/>
      <c r="R871" s="178"/>
      <c r="S871" s="178"/>
      <c r="T871" s="178"/>
      <c r="U871" s="178"/>
      <c r="V871" s="178"/>
    </row>
    <row r="872" spans="11:22" ht="15.75" customHeight="1" x14ac:dyDescent="0.2">
      <c r="K872" s="240"/>
      <c r="N872" s="178"/>
      <c r="O872" s="178"/>
      <c r="P872" s="178"/>
      <c r="Q872" s="178"/>
      <c r="R872" s="178"/>
      <c r="S872" s="178"/>
      <c r="T872" s="178"/>
      <c r="U872" s="178"/>
      <c r="V872" s="178"/>
    </row>
    <row r="873" spans="11:22" ht="15.75" customHeight="1" x14ac:dyDescent="0.2">
      <c r="K873" s="240"/>
      <c r="N873" s="178"/>
      <c r="O873" s="178"/>
      <c r="P873" s="178"/>
      <c r="Q873" s="178"/>
      <c r="R873" s="178"/>
      <c r="S873" s="178"/>
      <c r="T873" s="178"/>
      <c r="U873" s="178"/>
      <c r="V873" s="178"/>
    </row>
    <row r="874" spans="11:22" ht="15.75" customHeight="1" x14ac:dyDescent="0.2">
      <c r="K874" s="240"/>
      <c r="N874" s="178"/>
      <c r="O874" s="178"/>
      <c r="P874" s="178"/>
      <c r="Q874" s="178"/>
      <c r="R874" s="178"/>
      <c r="S874" s="178"/>
      <c r="T874" s="178"/>
      <c r="U874" s="178"/>
      <c r="V874" s="178"/>
    </row>
    <row r="875" spans="11:22" ht="15.75" customHeight="1" x14ac:dyDescent="0.2">
      <c r="K875" s="240"/>
      <c r="N875" s="178"/>
      <c r="O875" s="178"/>
      <c r="P875" s="178"/>
      <c r="Q875" s="178"/>
      <c r="R875" s="178"/>
      <c r="S875" s="178"/>
      <c r="T875" s="178"/>
      <c r="U875" s="178"/>
      <c r="V875" s="178"/>
    </row>
    <row r="876" spans="11:22" ht="15.75" customHeight="1" x14ac:dyDescent="0.2">
      <c r="K876" s="240"/>
      <c r="N876" s="178"/>
      <c r="O876" s="178"/>
      <c r="P876" s="178"/>
      <c r="Q876" s="178"/>
      <c r="R876" s="178"/>
      <c r="S876" s="178"/>
      <c r="T876" s="178"/>
      <c r="U876" s="178"/>
      <c r="V876" s="178"/>
    </row>
    <row r="877" spans="11:22" ht="15.75" customHeight="1" x14ac:dyDescent="0.2">
      <c r="K877" s="240"/>
      <c r="N877" s="178"/>
      <c r="O877" s="178"/>
      <c r="P877" s="178"/>
      <c r="Q877" s="178"/>
      <c r="R877" s="178"/>
      <c r="S877" s="178"/>
      <c r="T877" s="178"/>
      <c r="U877" s="178"/>
      <c r="V877" s="178"/>
    </row>
    <row r="878" spans="11:22" ht="15.75" customHeight="1" x14ac:dyDescent="0.2">
      <c r="K878" s="240"/>
      <c r="N878" s="178"/>
      <c r="O878" s="178"/>
      <c r="P878" s="178"/>
      <c r="Q878" s="178"/>
      <c r="R878" s="178"/>
      <c r="S878" s="178"/>
      <c r="T878" s="178"/>
      <c r="U878" s="178"/>
      <c r="V878" s="178"/>
    </row>
    <row r="879" spans="11:22" ht="15.75" customHeight="1" x14ac:dyDescent="0.2">
      <c r="K879" s="240"/>
      <c r="N879" s="178"/>
      <c r="O879" s="178"/>
      <c r="P879" s="178"/>
      <c r="Q879" s="178"/>
      <c r="R879" s="178"/>
      <c r="S879" s="178"/>
      <c r="T879" s="178"/>
      <c r="U879" s="178"/>
      <c r="V879" s="178"/>
    </row>
    <row r="880" spans="11:22" ht="15.75" customHeight="1" x14ac:dyDescent="0.2">
      <c r="K880" s="240"/>
      <c r="N880" s="178"/>
      <c r="O880" s="178"/>
      <c r="P880" s="178"/>
      <c r="Q880" s="178"/>
      <c r="R880" s="178"/>
      <c r="S880" s="178"/>
      <c r="T880" s="178"/>
      <c r="U880" s="178"/>
      <c r="V880" s="178"/>
    </row>
    <row r="881" spans="11:22" ht="15.75" customHeight="1" x14ac:dyDescent="0.2">
      <c r="K881" s="240"/>
      <c r="N881" s="178"/>
      <c r="O881" s="178"/>
      <c r="P881" s="178"/>
      <c r="Q881" s="178"/>
      <c r="R881" s="178"/>
      <c r="S881" s="178"/>
      <c r="T881" s="178"/>
      <c r="U881" s="178"/>
      <c r="V881" s="178"/>
    </row>
    <row r="882" spans="11:22" ht="15.75" customHeight="1" x14ac:dyDescent="0.2">
      <c r="K882" s="240"/>
      <c r="N882" s="178"/>
      <c r="O882" s="178"/>
      <c r="P882" s="178"/>
      <c r="Q882" s="178"/>
      <c r="R882" s="178"/>
      <c r="S882" s="178"/>
      <c r="T882" s="178"/>
      <c r="U882" s="178"/>
      <c r="V882" s="178"/>
    </row>
    <row r="883" spans="11:22" ht="15.75" customHeight="1" x14ac:dyDescent="0.2">
      <c r="K883" s="240"/>
      <c r="N883" s="178"/>
      <c r="O883" s="178"/>
      <c r="P883" s="178"/>
      <c r="Q883" s="178"/>
      <c r="R883" s="178"/>
      <c r="S883" s="178"/>
      <c r="T883" s="178"/>
      <c r="U883" s="178"/>
      <c r="V883" s="178"/>
    </row>
    <row r="884" spans="11:22" ht="15.75" customHeight="1" x14ac:dyDescent="0.2">
      <c r="K884" s="240"/>
      <c r="N884" s="178"/>
      <c r="O884" s="178"/>
      <c r="P884" s="178"/>
      <c r="Q884" s="178"/>
      <c r="R884" s="178"/>
      <c r="S884" s="178"/>
      <c r="T884" s="178"/>
      <c r="U884" s="178"/>
      <c r="V884" s="178"/>
    </row>
    <row r="885" spans="11:22" ht="15.75" customHeight="1" x14ac:dyDescent="0.2">
      <c r="K885" s="240"/>
      <c r="N885" s="178"/>
      <c r="O885" s="178"/>
      <c r="P885" s="178"/>
      <c r="Q885" s="178"/>
      <c r="R885" s="178"/>
      <c r="S885" s="178"/>
      <c r="T885" s="178"/>
      <c r="U885" s="178"/>
      <c r="V885" s="178"/>
    </row>
    <row r="886" spans="11:22" ht="15.75" customHeight="1" x14ac:dyDescent="0.2">
      <c r="K886" s="240"/>
      <c r="N886" s="178"/>
      <c r="O886" s="178"/>
      <c r="P886" s="178"/>
      <c r="Q886" s="178"/>
      <c r="R886" s="178"/>
      <c r="S886" s="178"/>
      <c r="T886" s="178"/>
      <c r="U886" s="178"/>
      <c r="V886" s="178"/>
    </row>
    <row r="887" spans="11:22" ht="15.75" customHeight="1" x14ac:dyDescent="0.2">
      <c r="K887" s="240"/>
      <c r="N887" s="178"/>
      <c r="O887" s="178"/>
      <c r="P887" s="178"/>
      <c r="Q887" s="178"/>
      <c r="R887" s="178"/>
      <c r="S887" s="178"/>
      <c r="T887" s="178"/>
      <c r="U887" s="178"/>
      <c r="V887" s="178"/>
    </row>
    <row r="888" spans="11:22" ht="15.75" customHeight="1" x14ac:dyDescent="0.2">
      <c r="K888" s="240"/>
      <c r="N888" s="178"/>
      <c r="O888" s="178"/>
      <c r="P888" s="178"/>
      <c r="Q888" s="178"/>
      <c r="R888" s="178"/>
      <c r="S888" s="178"/>
      <c r="T888" s="178"/>
      <c r="U888" s="178"/>
      <c r="V888" s="178"/>
    </row>
    <row r="889" spans="11:22" ht="15.75" customHeight="1" x14ac:dyDescent="0.2">
      <c r="K889" s="240"/>
      <c r="N889" s="178"/>
      <c r="O889" s="178"/>
      <c r="P889" s="178"/>
      <c r="Q889" s="178"/>
      <c r="R889" s="178"/>
      <c r="S889" s="178"/>
      <c r="T889" s="178"/>
      <c r="U889" s="178"/>
      <c r="V889" s="178"/>
    </row>
    <row r="890" spans="11:22" ht="15.75" customHeight="1" x14ac:dyDescent="0.2">
      <c r="K890" s="240"/>
      <c r="N890" s="178"/>
      <c r="O890" s="178"/>
      <c r="P890" s="178"/>
      <c r="Q890" s="178"/>
      <c r="R890" s="178"/>
      <c r="S890" s="178"/>
      <c r="T890" s="178"/>
      <c r="U890" s="178"/>
      <c r="V890" s="178"/>
    </row>
    <row r="891" spans="11:22" ht="15.75" customHeight="1" x14ac:dyDescent="0.2">
      <c r="K891" s="240"/>
      <c r="N891" s="178"/>
      <c r="O891" s="178"/>
      <c r="P891" s="178"/>
      <c r="Q891" s="178"/>
      <c r="R891" s="178"/>
      <c r="S891" s="178"/>
      <c r="T891" s="178"/>
      <c r="U891" s="178"/>
      <c r="V891" s="178"/>
    </row>
    <row r="892" spans="11:22" ht="15.75" customHeight="1" x14ac:dyDescent="0.2">
      <c r="K892" s="240"/>
      <c r="N892" s="178"/>
      <c r="O892" s="178"/>
      <c r="P892" s="178"/>
      <c r="Q892" s="178"/>
      <c r="R892" s="178"/>
      <c r="S892" s="178"/>
      <c r="T892" s="178"/>
      <c r="U892" s="178"/>
      <c r="V892" s="178"/>
    </row>
    <row r="893" spans="11:22" ht="15.75" customHeight="1" x14ac:dyDescent="0.2">
      <c r="K893" s="240"/>
      <c r="N893" s="178"/>
      <c r="O893" s="178"/>
      <c r="P893" s="178"/>
      <c r="Q893" s="178"/>
      <c r="R893" s="178"/>
      <c r="S893" s="178"/>
      <c r="T893" s="178"/>
      <c r="U893" s="178"/>
      <c r="V893" s="178"/>
    </row>
    <row r="894" spans="11:22" ht="15.75" customHeight="1" x14ac:dyDescent="0.2">
      <c r="K894" s="240"/>
      <c r="N894" s="178"/>
      <c r="O894" s="178"/>
      <c r="P894" s="178"/>
      <c r="Q894" s="178"/>
      <c r="R894" s="178"/>
      <c r="S894" s="178"/>
      <c r="T894" s="178"/>
      <c r="U894" s="178"/>
      <c r="V894" s="178"/>
    </row>
    <row r="895" spans="11:22" ht="15.75" customHeight="1" x14ac:dyDescent="0.2">
      <c r="K895" s="240"/>
      <c r="N895" s="178"/>
      <c r="O895" s="178"/>
      <c r="P895" s="178"/>
      <c r="Q895" s="178"/>
      <c r="R895" s="178"/>
      <c r="S895" s="178"/>
      <c r="T895" s="178"/>
      <c r="U895" s="178"/>
      <c r="V895" s="178"/>
    </row>
    <row r="896" spans="11:22" ht="15.75" customHeight="1" x14ac:dyDescent="0.2">
      <c r="K896" s="240"/>
      <c r="N896" s="178"/>
      <c r="O896" s="178"/>
      <c r="P896" s="178"/>
      <c r="Q896" s="178"/>
      <c r="R896" s="178"/>
      <c r="S896" s="178"/>
      <c r="T896" s="178"/>
      <c r="U896" s="178"/>
      <c r="V896" s="178"/>
    </row>
    <row r="897" spans="11:22" ht="15.75" customHeight="1" x14ac:dyDescent="0.2">
      <c r="K897" s="240"/>
      <c r="N897" s="178"/>
      <c r="O897" s="178"/>
      <c r="P897" s="178"/>
      <c r="Q897" s="178"/>
      <c r="R897" s="178"/>
      <c r="S897" s="178"/>
      <c r="T897" s="178"/>
      <c r="U897" s="178"/>
      <c r="V897" s="178"/>
    </row>
    <row r="898" spans="11:22" ht="15.75" customHeight="1" x14ac:dyDescent="0.2">
      <c r="K898" s="240"/>
      <c r="N898" s="178"/>
      <c r="O898" s="178"/>
      <c r="P898" s="178"/>
      <c r="Q898" s="178"/>
      <c r="R898" s="178"/>
      <c r="S898" s="178"/>
      <c r="T898" s="178"/>
      <c r="U898" s="178"/>
      <c r="V898" s="178"/>
    </row>
    <row r="899" spans="11:22" ht="15.75" customHeight="1" x14ac:dyDescent="0.2">
      <c r="K899" s="240"/>
      <c r="N899" s="178"/>
      <c r="O899" s="178"/>
      <c r="P899" s="178"/>
      <c r="Q899" s="178"/>
      <c r="R899" s="178"/>
      <c r="S899" s="178"/>
      <c r="T899" s="178"/>
      <c r="U899" s="178"/>
      <c r="V899" s="178"/>
    </row>
    <row r="900" spans="11:22" ht="15.75" customHeight="1" x14ac:dyDescent="0.2">
      <c r="K900" s="240"/>
      <c r="N900" s="178"/>
      <c r="O900" s="178"/>
      <c r="P900" s="178"/>
      <c r="Q900" s="178"/>
      <c r="R900" s="178"/>
      <c r="S900" s="178"/>
      <c r="T900" s="178"/>
      <c r="U900" s="178"/>
      <c r="V900" s="178"/>
    </row>
    <row r="901" spans="11:22" ht="15.75" customHeight="1" x14ac:dyDescent="0.2">
      <c r="K901" s="240"/>
      <c r="N901" s="178"/>
      <c r="O901" s="178"/>
      <c r="P901" s="178"/>
      <c r="Q901" s="178"/>
      <c r="R901" s="178"/>
      <c r="S901" s="178"/>
      <c r="T901" s="178"/>
      <c r="U901" s="178"/>
      <c r="V901" s="178"/>
    </row>
    <row r="902" spans="11:22" ht="15.75" customHeight="1" x14ac:dyDescent="0.2">
      <c r="K902" s="240"/>
      <c r="N902" s="178"/>
      <c r="O902" s="178"/>
      <c r="P902" s="178"/>
      <c r="Q902" s="178"/>
      <c r="R902" s="178"/>
      <c r="S902" s="178"/>
      <c r="T902" s="178"/>
      <c r="U902" s="178"/>
      <c r="V902" s="178"/>
    </row>
    <row r="903" spans="11:22" ht="15.75" customHeight="1" x14ac:dyDescent="0.2">
      <c r="K903" s="240"/>
      <c r="N903" s="178"/>
      <c r="O903" s="178"/>
      <c r="P903" s="178"/>
      <c r="Q903" s="178"/>
      <c r="R903" s="178"/>
      <c r="S903" s="178"/>
      <c r="T903" s="178"/>
      <c r="U903" s="178"/>
      <c r="V903" s="178"/>
    </row>
    <row r="904" spans="11:22" ht="15.75" customHeight="1" x14ac:dyDescent="0.2">
      <c r="K904" s="240"/>
      <c r="N904" s="178"/>
      <c r="O904" s="178"/>
      <c r="P904" s="178"/>
      <c r="Q904" s="178"/>
      <c r="R904" s="178"/>
      <c r="S904" s="178"/>
      <c r="T904" s="178"/>
      <c r="U904" s="178"/>
      <c r="V904" s="178"/>
    </row>
    <row r="905" spans="11:22" ht="15.75" customHeight="1" x14ac:dyDescent="0.2">
      <c r="K905" s="240"/>
      <c r="N905" s="178"/>
      <c r="O905" s="178"/>
      <c r="P905" s="178"/>
      <c r="Q905" s="178"/>
      <c r="R905" s="178"/>
      <c r="S905" s="178"/>
      <c r="T905" s="178"/>
      <c r="U905" s="178"/>
      <c r="V905" s="178"/>
    </row>
    <row r="906" spans="11:22" ht="15.75" customHeight="1" x14ac:dyDescent="0.2">
      <c r="K906" s="240"/>
      <c r="N906" s="178"/>
      <c r="O906" s="178"/>
      <c r="P906" s="178"/>
      <c r="Q906" s="178"/>
      <c r="R906" s="178"/>
      <c r="S906" s="178"/>
      <c r="T906" s="178"/>
      <c r="U906" s="178"/>
      <c r="V906" s="178"/>
    </row>
    <row r="907" spans="11:22" ht="15.75" customHeight="1" x14ac:dyDescent="0.2">
      <c r="K907" s="240"/>
      <c r="N907" s="178"/>
      <c r="O907" s="178"/>
      <c r="P907" s="178"/>
      <c r="Q907" s="178"/>
      <c r="R907" s="178"/>
      <c r="S907" s="178"/>
      <c r="T907" s="178"/>
      <c r="U907" s="178"/>
      <c r="V907" s="178"/>
    </row>
    <row r="908" spans="11:22" ht="15.75" customHeight="1" x14ac:dyDescent="0.2">
      <c r="K908" s="240"/>
      <c r="N908" s="178"/>
      <c r="O908" s="178"/>
      <c r="P908" s="178"/>
      <c r="Q908" s="178"/>
      <c r="R908" s="178"/>
      <c r="S908" s="178"/>
      <c r="T908" s="178"/>
      <c r="U908" s="178"/>
      <c r="V908" s="178"/>
    </row>
    <row r="909" spans="11:22" ht="15.75" customHeight="1" x14ac:dyDescent="0.2">
      <c r="K909" s="240"/>
      <c r="N909" s="178"/>
      <c r="O909" s="178"/>
      <c r="P909" s="178"/>
      <c r="Q909" s="178"/>
      <c r="R909" s="178"/>
      <c r="S909" s="178"/>
      <c r="T909" s="178"/>
      <c r="U909" s="178"/>
      <c r="V909" s="178"/>
    </row>
    <row r="910" spans="11:22" ht="15.75" customHeight="1" x14ac:dyDescent="0.2">
      <c r="K910" s="240"/>
      <c r="N910" s="178"/>
      <c r="O910" s="178"/>
      <c r="P910" s="178"/>
      <c r="Q910" s="178"/>
      <c r="R910" s="178"/>
      <c r="S910" s="178"/>
      <c r="T910" s="178"/>
      <c r="U910" s="178"/>
      <c r="V910" s="178"/>
    </row>
    <row r="911" spans="11:22" ht="15.75" customHeight="1" x14ac:dyDescent="0.2">
      <c r="K911" s="240"/>
      <c r="N911" s="178"/>
      <c r="O911" s="178"/>
      <c r="P911" s="178"/>
      <c r="Q911" s="178"/>
      <c r="R911" s="178"/>
      <c r="S911" s="178"/>
      <c r="T911" s="178"/>
      <c r="U911" s="178"/>
      <c r="V911" s="178"/>
    </row>
    <row r="912" spans="11:22" ht="15.75" customHeight="1" x14ac:dyDescent="0.2">
      <c r="K912" s="240"/>
      <c r="N912" s="178"/>
      <c r="O912" s="178"/>
      <c r="P912" s="178"/>
      <c r="Q912" s="178"/>
      <c r="R912" s="178"/>
      <c r="S912" s="178"/>
      <c r="T912" s="178"/>
      <c r="U912" s="178"/>
      <c r="V912" s="178"/>
    </row>
    <row r="913" spans="11:22" ht="15.75" customHeight="1" x14ac:dyDescent="0.2">
      <c r="K913" s="240"/>
      <c r="N913" s="178"/>
      <c r="O913" s="178"/>
      <c r="P913" s="178"/>
      <c r="Q913" s="178"/>
      <c r="R913" s="178"/>
      <c r="S913" s="178"/>
      <c r="T913" s="178"/>
      <c r="U913" s="178"/>
      <c r="V913" s="178"/>
    </row>
    <row r="914" spans="11:22" ht="15.75" customHeight="1" x14ac:dyDescent="0.2">
      <c r="K914" s="240"/>
      <c r="N914" s="178"/>
      <c r="O914" s="178"/>
      <c r="P914" s="178"/>
      <c r="Q914" s="178"/>
      <c r="R914" s="178"/>
      <c r="S914" s="178"/>
      <c r="T914" s="178"/>
      <c r="U914" s="178"/>
      <c r="V914" s="178"/>
    </row>
    <row r="915" spans="11:22" ht="15.75" customHeight="1" x14ac:dyDescent="0.2">
      <c r="K915" s="240"/>
      <c r="N915" s="178"/>
      <c r="O915" s="178"/>
      <c r="P915" s="178"/>
      <c r="Q915" s="178"/>
      <c r="R915" s="178"/>
      <c r="S915" s="178"/>
      <c r="T915" s="178"/>
      <c r="U915" s="178"/>
      <c r="V915" s="178"/>
    </row>
    <row r="916" spans="11:22" ht="15.75" customHeight="1" x14ac:dyDescent="0.2">
      <c r="K916" s="240"/>
      <c r="N916" s="178"/>
      <c r="O916" s="178"/>
      <c r="P916" s="178"/>
      <c r="Q916" s="178"/>
      <c r="R916" s="178"/>
      <c r="S916" s="178"/>
      <c r="T916" s="178"/>
      <c r="U916" s="178"/>
      <c r="V916" s="178"/>
    </row>
    <row r="917" spans="11:22" ht="15.75" customHeight="1" x14ac:dyDescent="0.2">
      <c r="K917" s="240"/>
      <c r="N917" s="178"/>
      <c r="O917" s="178"/>
      <c r="P917" s="178"/>
      <c r="Q917" s="178"/>
      <c r="R917" s="178"/>
      <c r="S917" s="178"/>
      <c r="T917" s="178"/>
      <c r="U917" s="178"/>
      <c r="V917" s="178"/>
    </row>
    <row r="918" spans="11:22" ht="15.75" customHeight="1" x14ac:dyDescent="0.2">
      <c r="K918" s="240"/>
      <c r="N918" s="178"/>
      <c r="O918" s="178"/>
      <c r="P918" s="178"/>
      <c r="Q918" s="178"/>
      <c r="R918" s="178"/>
      <c r="S918" s="178"/>
      <c r="T918" s="178"/>
      <c r="U918" s="178"/>
      <c r="V918" s="178"/>
    </row>
    <row r="919" spans="11:22" ht="15.75" customHeight="1" x14ac:dyDescent="0.2">
      <c r="K919" s="240"/>
      <c r="N919" s="178"/>
      <c r="O919" s="178"/>
      <c r="P919" s="178"/>
      <c r="Q919" s="178"/>
      <c r="R919" s="178"/>
      <c r="S919" s="178"/>
      <c r="T919" s="178"/>
      <c r="U919" s="178"/>
      <c r="V919" s="178"/>
    </row>
    <row r="920" spans="11:22" ht="15.75" customHeight="1" x14ac:dyDescent="0.2">
      <c r="K920" s="240"/>
      <c r="N920" s="178"/>
      <c r="O920" s="178"/>
      <c r="P920" s="178"/>
      <c r="Q920" s="178"/>
      <c r="R920" s="178"/>
      <c r="S920" s="178"/>
      <c r="T920" s="178"/>
      <c r="U920" s="178"/>
      <c r="V920" s="178"/>
    </row>
    <row r="921" spans="11:22" ht="15.75" customHeight="1" x14ac:dyDescent="0.2">
      <c r="K921" s="240"/>
      <c r="N921" s="178"/>
      <c r="O921" s="178"/>
      <c r="P921" s="178"/>
      <c r="Q921" s="178"/>
      <c r="R921" s="178"/>
      <c r="S921" s="178"/>
      <c r="T921" s="178"/>
      <c r="U921" s="178"/>
      <c r="V921" s="178"/>
    </row>
    <row r="922" spans="11:22" ht="15.75" customHeight="1" x14ac:dyDescent="0.2">
      <c r="K922" s="240"/>
      <c r="N922" s="178"/>
      <c r="O922" s="178"/>
      <c r="P922" s="178"/>
      <c r="Q922" s="178"/>
      <c r="R922" s="178"/>
      <c r="S922" s="178"/>
      <c r="T922" s="178"/>
      <c r="U922" s="178"/>
      <c r="V922" s="178"/>
    </row>
    <row r="923" spans="11:22" ht="15.75" customHeight="1" x14ac:dyDescent="0.2">
      <c r="K923" s="240"/>
      <c r="N923" s="178"/>
      <c r="O923" s="178"/>
      <c r="P923" s="178"/>
      <c r="Q923" s="178"/>
      <c r="R923" s="178"/>
      <c r="S923" s="178"/>
      <c r="T923" s="178"/>
      <c r="U923" s="178"/>
      <c r="V923" s="178"/>
    </row>
    <row r="924" spans="11:22" ht="15.75" customHeight="1" x14ac:dyDescent="0.2">
      <c r="K924" s="240"/>
      <c r="N924" s="178"/>
      <c r="O924" s="178"/>
      <c r="P924" s="178"/>
      <c r="Q924" s="178"/>
      <c r="R924" s="178"/>
      <c r="S924" s="178"/>
      <c r="T924" s="178"/>
      <c r="U924" s="178"/>
      <c r="V924" s="178"/>
    </row>
    <row r="925" spans="11:22" ht="15.75" customHeight="1" x14ac:dyDescent="0.2">
      <c r="K925" s="240"/>
      <c r="N925" s="178"/>
      <c r="O925" s="178"/>
      <c r="P925" s="178"/>
      <c r="Q925" s="178"/>
      <c r="R925" s="178"/>
      <c r="S925" s="178"/>
      <c r="T925" s="178"/>
      <c r="U925" s="178"/>
      <c r="V925" s="178"/>
    </row>
    <row r="926" spans="11:22" ht="15.75" customHeight="1" x14ac:dyDescent="0.2">
      <c r="K926" s="240"/>
      <c r="N926" s="178"/>
      <c r="O926" s="178"/>
      <c r="P926" s="178"/>
      <c r="Q926" s="178"/>
      <c r="R926" s="178"/>
      <c r="S926" s="178"/>
      <c r="T926" s="178"/>
      <c r="U926" s="178"/>
      <c r="V926" s="178"/>
    </row>
    <row r="927" spans="11:22" ht="15.75" customHeight="1" x14ac:dyDescent="0.2">
      <c r="K927" s="240"/>
      <c r="N927" s="178"/>
      <c r="O927" s="178"/>
      <c r="P927" s="178"/>
      <c r="Q927" s="178"/>
      <c r="R927" s="178"/>
      <c r="S927" s="178"/>
      <c r="T927" s="178"/>
      <c r="U927" s="178"/>
      <c r="V927" s="178"/>
    </row>
    <row r="928" spans="11:22" ht="15.75" customHeight="1" x14ac:dyDescent="0.2">
      <c r="K928" s="240"/>
      <c r="N928" s="178"/>
      <c r="O928" s="178"/>
      <c r="P928" s="178"/>
      <c r="Q928" s="178"/>
      <c r="R928" s="178"/>
      <c r="S928" s="178"/>
      <c r="T928" s="178"/>
      <c r="U928" s="178"/>
      <c r="V928" s="178"/>
    </row>
    <row r="929" spans="11:22" ht="15.75" customHeight="1" x14ac:dyDescent="0.2">
      <c r="K929" s="240"/>
      <c r="N929" s="178"/>
      <c r="O929" s="178"/>
      <c r="P929" s="178"/>
      <c r="Q929" s="178"/>
      <c r="R929" s="178"/>
      <c r="S929" s="178"/>
      <c r="T929" s="178"/>
      <c r="U929" s="178"/>
      <c r="V929" s="178"/>
    </row>
    <row r="930" spans="11:22" ht="15.75" customHeight="1" x14ac:dyDescent="0.2">
      <c r="K930" s="240"/>
      <c r="N930" s="178"/>
      <c r="O930" s="178"/>
      <c r="P930" s="178"/>
      <c r="Q930" s="178"/>
      <c r="R930" s="178"/>
      <c r="S930" s="178"/>
      <c r="T930" s="178"/>
      <c r="U930" s="178"/>
      <c r="V930" s="178"/>
    </row>
    <row r="931" spans="11:22" ht="15.75" customHeight="1" x14ac:dyDescent="0.2">
      <c r="K931" s="240"/>
      <c r="N931" s="178"/>
      <c r="O931" s="178"/>
      <c r="P931" s="178"/>
      <c r="Q931" s="178"/>
      <c r="R931" s="178"/>
      <c r="S931" s="178"/>
      <c r="T931" s="178"/>
      <c r="U931" s="178"/>
      <c r="V931" s="178"/>
    </row>
    <row r="932" spans="11:22" ht="15.75" customHeight="1" x14ac:dyDescent="0.2">
      <c r="K932" s="240"/>
      <c r="N932" s="178"/>
      <c r="O932" s="178"/>
      <c r="P932" s="178"/>
      <c r="Q932" s="178"/>
      <c r="R932" s="178"/>
      <c r="S932" s="178"/>
      <c r="T932" s="178"/>
      <c r="U932" s="178"/>
      <c r="V932" s="178"/>
    </row>
    <row r="933" spans="11:22" ht="15.75" customHeight="1" x14ac:dyDescent="0.2">
      <c r="K933" s="240"/>
      <c r="N933" s="178"/>
      <c r="O933" s="178"/>
      <c r="P933" s="178"/>
      <c r="Q933" s="178"/>
      <c r="R933" s="178"/>
      <c r="S933" s="178"/>
      <c r="T933" s="178"/>
      <c r="U933" s="178"/>
      <c r="V933" s="178"/>
    </row>
    <row r="934" spans="11:22" ht="15.75" customHeight="1" x14ac:dyDescent="0.2">
      <c r="K934" s="240"/>
      <c r="N934" s="178"/>
      <c r="O934" s="178"/>
      <c r="P934" s="178"/>
      <c r="Q934" s="178"/>
      <c r="R934" s="178"/>
      <c r="S934" s="178"/>
      <c r="T934" s="178"/>
      <c r="U934" s="178"/>
      <c r="V934" s="178"/>
    </row>
    <row r="935" spans="11:22" ht="15.75" customHeight="1" x14ac:dyDescent="0.2">
      <c r="K935" s="240"/>
      <c r="N935" s="178"/>
      <c r="O935" s="178"/>
      <c r="P935" s="178"/>
      <c r="Q935" s="178"/>
      <c r="R935" s="178"/>
      <c r="S935" s="178"/>
      <c r="T935" s="178"/>
      <c r="U935" s="178"/>
      <c r="V935" s="178"/>
    </row>
    <row r="936" spans="11:22" ht="15.75" customHeight="1" x14ac:dyDescent="0.2">
      <c r="K936" s="240"/>
      <c r="N936" s="178"/>
      <c r="O936" s="178"/>
      <c r="P936" s="178"/>
      <c r="Q936" s="178"/>
      <c r="R936" s="178"/>
      <c r="S936" s="178"/>
      <c r="T936" s="178"/>
      <c r="U936" s="178"/>
      <c r="V936" s="178"/>
    </row>
    <row r="937" spans="11:22" ht="15.75" customHeight="1" x14ac:dyDescent="0.2">
      <c r="K937" s="240"/>
      <c r="N937" s="178"/>
      <c r="O937" s="178"/>
      <c r="P937" s="178"/>
      <c r="Q937" s="178"/>
      <c r="R937" s="178"/>
      <c r="S937" s="178"/>
      <c r="T937" s="178"/>
      <c r="U937" s="178"/>
      <c r="V937" s="178"/>
    </row>
    <row r="938" spans="11:22" ht="15.75" customHeight="1" x14ac:dyDescent="0.2">
      <c r="K938" s="240"/>
      <c r="N938" s="178"/>
      <c r="O938" s="178"/>
      <c r="P938" s="178"/>
      <c r="Q938" s="178"/>
      <c r="R938" s="178"/>
      <c r="S938" s="178"/>
      <c r="T938" s="178"/>
      <c r="U938" s="178"/>
      <c r="V938" s="178"/>
    </row>
    <row r="939" spans="11:22" ht="15.75" customHeight="1" x14ac:dyDescent="0.2">
      <c r="K939" s="240"/>
      <c r="N939" s="178"/>
      <c r="O939" s="178"/>
      <c r="P939" s="178"/>
      <c r="Q939" s="178"/>
      <c r="R939" s="178"/>
      <c r="S939" s="178"/>
      <c r="T939" s="178"/>
      <c r="U939" s="178"/>
      <c r="V939" s="178"/>
    </row>
    <row r="940" spans="11:22" ht="15.75" customHeight="1" x14ac:dyDescent="0.2">
      <c r="K940" s="240"/>
      <c r="N940" s="178"/>
      <c r="O940" s="178"/>
      <c r="P940" s="178"/>
      <c r="Q940" s="178"/>
      <c r="R940" s="178"/>
      <c r="S940" s="178"/>
      <c r="T940" s="178"/>
      <c r="U940" s="178"/>
      <c r="V940" s="178"/>
    </row>
    <row r="941" spans="11:22" ht="15.75" customHeight="1" x14ac:dyDescent="0.2">
      <c r="K941" s="240"/>
      <c r="N941" s="178"/>
      <c r="O941" s="178"/>
      <c r="P941" s="178"/>
      <c r="Q941" s="178"/>
      <c r="R941" s="178"/>
      <c r="S941" s="178"/>
      <c r="T941" s="178"/>
      <c r="U941" s="178"/>
      <c r="V941" s="178"/>
    </row>
    <row r="942" spans="11:22" ht="15.75" customHeight="1" x14ac:dyDescent="0.2">
      <c r="K942" s="240"/>
      <c r="N942" s="178"/>
      <c r="O942" s="178"/>
      <c r="P942" s="178"/>
      <c r="Q942" s="178"/>
      <c r="R942" s="178"/>
      <c r="S942" s="178"/>
      <c r="T942" s="178"/>
      <c r="U942" s="178"/>
      <c r="V942" s="178"/>
    </row>
    <row r="943" spans="11:22" ht="15.75" customHeight="1" x14ac:dyDescent="0.2">
      <c r="K943" s="240"/>
      <c r="N943" s="178"/>
      <c r="O943" s="178"/>
      <c r="P943" s="178"/>
      <c r="Q943" s="178"/>
      <c r="R943" s="178"/>
      <c r="S943" s="178"/>
      <c r="T943" s="178"/>
      <c r="U943" s="178"/>
      <c r="V943" s="178"/>
    </row>
    <row r="944" spans="11:22" ht="15.75" customHeight="1" x14ac:dyDescent="0.2">
      <c r="K944" s="240"/>
      <c r="N944" s="178"/>
      <c r="O944" s="178"/>
      <c r="P944" s="178"/>
      <c r="Q944" s="178"/>
      <c r="R944" s="178"/>
      <c r="S944" s="178"/>
      <c r="T944" s="178"/>
      <c r="U944" s="178"/>
      <c r="V944" s="178"/>
    </row>
    <row r="945" spans="11:22" ht="15.75" customHeight="1" x14ac:dyDescent="0.2">
      <c r="K945" s="240"/>
      <c r="N945" s="178"/>
      <c r="O945" s="178"/>
      <c r="P945" s="178"/>
      <c r="Q945" s="178"/>
      <c r="R945" s="178"/>
      <c r="S945" s="178"/>
      <c r="T945" s="178"/>
      <c r="U945" s="178"/>
      <c r="V945" s="178"/>
    </row>
    <row r="946" spans="11:22" ht="15.75" customHeight="1" x14ac:dyDescent="0.2">
      <c r="K946" s="240"/>
      <c r="N946" s="178"/>
      <c r="O946" s="178"/>
      <c r="P946" s="178"/>
      <c r="Q946" s="178"/>
      <c r="R946" s="178"/>
      <c r="S946" s="178"/>
      <c r="T946" s="178"/>
      <c r="U946" s="178"/>
      <c r="V946" s="178"/>
    </row>
    <row r="947" spans="11:22" ht="15.75" customHeight="1" x14ac:dyDescent="0.2">
      <c r="K947" s="240"/>
      <c r="N947" s="178"/>
      <c r="O947" s="178"/>
      <c r="P947" s="178"/>
      <c r="Q947" s="178"/>
      <c r="R947" s="178"/>
      <c r="S947" s="178"/>
      <c r="T947" s="178"/>
      <c r="U947" s="178"/>
      <c r="V947" s="178"/>
    </row>
    <row r="948" spans="11:22" ht="15.75" customHeight="1" x14ac:dyDescent="0.2">
      <c r="K948" s="240"/>
      <c r="N948" s="178"/>
      <c r="O948" s="178"/>
      <c r="P948" s="178"/>
      <c r="Q948" s="178"/>
      <c r="R948" s="178"/>
      <c r="S948" s="178"/>
      <c r="T948" s="178"/>
      <c r="U948" s="178"/>
      <c r="V948" s="178"/>
    </row>
    <row r="949" spans="11:22" ht="15.75" customHeight="1" x14ac:dyDescent="0.2">
      <c r="K949" s="240"/>
      <c r="N949" s="178"/>
      <c r="O949" s="178"/>
      <c r="P949" s="178"/>
      <c r="Q949" s="178"/>
      <c r="R949" s="178"/>
      <c r="S949" s="178"/>
      <c r="T949" s="178"/>
      <c r="U949" s="178"/>
      <c r="V949" s="178"/>
    </row>
    <row r="950" spans="11:22" ht="15.75" customHeight="1" x14ac:dyDescent="0.2">
      <c r="K950" s="240"/>
      <c r="N950" s="178"/>
      <c r="O950" s="178"/>
      <c r="P950" s="178"/>
      <c r="Q950" s="178"/>
      <c r="R950" s="178"/>
      <c r="S950" s="178"/>
      <c r="T950" s="178"/>
      <c r="U950" s="178"/>
      <c r="V950" s="178"/>
    </row>
    <row r="951" spans="11:22" ht="15.75" customHeight="1" x14ac:dyDescent="0.2">
      <c r="K951" s="240"/>
      <c r="N951" s="178"/>
      <c r="O951" s="178"/>
      <c r="P951" s="178"/>
      <c r="Q951" s="178"/>
      <c r="R951" s="178"/>
      <c r="S951" s="178"/>
      <c r="T951" s="178"/>
      <c r="U951" s="178"/>
      <c r="V951" s="178"/>
    </row>
    <row r="952" spans="11:22" ht="15.75" customHeight="1" x14ac:dyDescent="0.2">
      <c r="K952" s="240"/>
      <c r="N952" s="178"/>
      <c r="O952" s="178"/>
      <c r="P952" s="178"/>
      <c r="Q952" s="178"/>
      <c r="R952" s="178"/>
      <c r="S952" s="178"/>
      <c r="T952" s="178"/>
      <c r="U952" s="178"/>
      <c r="V952" s="178"/>
    </row>
    <row r="953" spans="11:22" ht="15.75" customHeight="1" x14ac:dyDescent="0.2">
      <c r="K953" s="240"/>
      <c r="N953" s="178"/>
      <c r="O953" s="178"/>
      <c r="P953" s="178"/>
      <c r="Q953" s="178"/>
      <c r="R953" s="178"/>
      <c r="S953" s="178"/>
      <c r="T953" s="178"/>
      <c r="U953" s="178"/>
      <c r="V953" s="178"/>
    </row>
    <row r="954" spans="11:22" ht="15.75" customHeight="1" x14ac:dyDescent="0.2">
      <c r="K954" s="240"/>
      <c r="N954" s="178"/>
      <c r="O954" s="178"/>
      <c r="P954" s="178"/>
      <c r="Q954" s="178"/>
      <c r="R954" s="178"/>
      <c r="S954" s="178"/>
      <c r="T954" s="178"/>
      <c r="U954" s="178"/>
      <c r="V954" s="178"/>
    </row>
    <row r="955" spans="11:22" ht="15.75" customHeight="1" x14ac:dyDescent="0.2">
      <c r="K955" s="240"/>
      <c r="N955" s="178"/>
      <c r="O955" s="178"/>
      <c r="P955" s="178"/>
      <c r="Q955" s="178"/>
      <c r="R955" s="178"/>
      <c r="S955" s="178"/>
      <c r="T955" s="178"/>
      <c r="U955" s="178"/>
      <c r="V955" s="178"/>
    </row>
    <row r="956" spans="11:22" ht="15.75" customHeight="1" x14ac:dyDescent="0.2">
      <c r="K956" s="240"/>
      <c r="N956" s="178"/>
      <c r="O956" s="178"/>
      <c r="P956" s="178"/>
      <c r="Q956" s="178"/>
      <c r="R956" s="178"/>
      <c r="S956" s="178"/>
      <c r="T956" s="178"/>
      <c r="U956" s="178"/>
      <c r="V956" s="178"/>
    </row>
    <row r="957" spans="11:22" ht="15.75" customHeight="1" x14ac:dyDescent="0.2">
      <c r="K957" s="240"/>
      <c r="N957" s="178"/>
      <c r="O957" s="178"/>
      <c r="P957" s="178"/>
      <c r="Q957" s="178"/>
      <c r="R957" s="178"/>
      <c r="S957" s="178"/>
      <c r="T957" s="178"/>
      <c r="U957" s="178"/>
      <c r="V957" s="178"/>
    </row>
    <row r="958" spans="11:22" ht="15.75" customHeight="1" x14ac:dyDescent="0.2">
      <c r="K958" s="240"/>
      <c r="N958" s="178"/>
      <c r="O958" s="178"/>
      <c r="P958" s="178"/>
      <c r="Q958" s="178"/>
      <c r="R958" s="178"/>
      <c r="S958" s="178"/>
      <c r="T958" s="178"/>
      <c r="U958" s="178"/>
      <c r="V958" s="178"/>
    </row>
    <row r="959" spans="11:22" ht="15.75" customHeight="1" x14ac:dyDescent="0.2">
      <c r="K959" s="240"/>
      <c r="N959" s="178"/>
      <c r="O959" s="178"/>
      <c r="P959" s="178"/>
      <c r="Q959" s="178"/>
      <c r="R959" s="178"/>
      <c r="S959" s="178"/>
      <c r="T959" s="178"/>
      <c r="U959" s="178"/>
      <c r="V959" s="178"/>
    </row>
    <row r="960" spans="11:22" ht="15.75" customHeight="1" x14ac:dyDescent="0.2">
      <c r="K960" s="240"/>
      <c r="N960" s="178"/>
      <c r="O960" s="178"/>
      <c r="P960" s="178"/>
      <c r="Q960" s="178"/>
      <c r="R960" s="178"/>
      <c r="S960" s="178"/>
      <c r="T960" s="178"/>
      <c r="U960" s="178"/>
      <c r="V960" s="178"/>
    </row>
    <row r="961" spans="11:22" ht="15.75" customHeight="1" x14ac:dyDescent="0.2">
      <c r="K961" s="240"/>
      <c r="N961" s="178"/>
      <c r="O961" s="178"/>
      <c r="P961" s="178"/>
      <c r="Q961" s="178"/>
      <c r="R961" s="178"/>
      <c r="S961" s="178"/>
      <c r="T961" s="178"/>
      <c r="U961" s="178"/>
      <c r="V961" s="178"/>
    </row>
    <row r="962" spans="11:22" ht="15.75" customHeight="1" x14ac:dyDescent="0.2">
      <c r="K962" s="240"/>
      <c r="N962" s="178"/>
      <c r="O962" s="178"/>
      <c r="P962" s="178"/>
      <c r="Q962" s="178"/>
      <c r="R962" s="178"/>
      <c r="S962" s="178"/>
      <c r="T962" s="178"/>
      <c r="U962" s="178"/>
      <c r="V962" s="178"/>
    </row>
    <row r="963" spans="11:22" ht="15.75" customHeight="1" x14ac:dyDescent="0.2">
      <c r="K963" s="240"/>
      <c r="N963" s="178"/>
      <c r="O963" s="178"/>
      <c r="P963" s="178"/>
      <c r="Q963" s="178"/>
      <c r="R963" s="178"/>
      <c r="S963" s="178"/>
      <c r="T963" s="178"/>
      <c r="U963" s="178"/>
      <c r="V963" s="178"/>
    </row>
    <row r="964" spans="11:22" ht="15.75" customHeight="1" x14ac:dyDescent="0.2">
      <c r="K964" s="240"/>
      <c r="N964" s="178"/>
      <c r="O964" s="178"/>
      <c r="P964" s="178"/>
      <c r="Q964" s="178"/>
      <c r="R964" s="178"/>
      <c r="S964" s="178"/>
      <c r="T964" s="178"/>
      <c r="U964" s="178"/>
      <c r="V964" s="178"/>
    </row>
    <row r="965" spans="11:22" ht="15.75" customHeight="1" x14ac:dyDescent="0.2">
      <c r="K965" s="240"/>
      <c r="N965" s="178"/>
      <c r="O965" s="178"/>
      <c r="P965" s="178"/>
      <c r="Q965" s="178"/>
      <c r="R965" s="178"/>
      <c r="S965" s="178"/>
      <c r="T965" s="178"/>
      <c r="U965" s="178"/>
      <c r="V965" s="178"/>
    </row>
    <row r="966" spans="11:22" ht="15.75" customHeight="1" x14ac:dyDescent="0.2">
      <c r="K966" s="240"/>
      <c r="N966" s="178"/>
      <c r="O966" s="178"/>
      <c r="P966" s="178"/>
      <c r="Q966" s="178"/>
      <c r="R966" s="178"/>
      <c r="S966" s="178"/>
      <c r="T966" s="178"/>
      <c r="U966" s="178"/>
      <c r="V966" s="178"/>
    </row>
    <row r="967" spans="11:22" ht="15.75" customHeight="1" x14ac:dyDescent="0.2">
      <c r="K967" s="240"/>
      <c r="N967" s="178"/>
      <c r="O967" s="178"/>
      <c r="P967" s="178"/>
      <c r="Q967" s="178"/>
      <c r="R967" s="178"/>
      <c r="S967" s="178"/>
      <c r="T967" s="178"/>
      <c r="U967" s="178"/>
      <c r="V967" s="178"/>
    </row>
    <row r="968" spans="11:22" ht="15.75" customHeight="1" x14ac:dyDescent="0.2">
      <c r="K968" s="240"/>
      <c r="N968" s="178"/>
      <c r="O968" s="178"/>
      <c r="P968" s="178"/>
      <c r="Q968" s="178"/>
      <c r="R968" s="178"/>
      <c r="S968" s="178"/>
      <c r="T968" s="178"/>
      <c r="U968" s="178"/>
      <c r="V968" s="178"/>
    </row>
    <row r="969" spans="11:22" ht="15.75" customHeight="1" x14ac:dyDescent="0.2">
      <c r="K969" s="240"/>
      <c r="N969" s="178"/>
      <c r="O969" s="178"/>
      <c r="P969" s="178"/>
      <c r="Q969" s="178"/>
      <c r="R969" s="178"/>
      <c r="S969" s="178"/>
      <c r="T969" s="178"/>
      <c r="U969" s="178"/>
      <c r="V969" s="178"/>
    </row>
    <row r="970" spans="11:22" ht="15.75" customHeight="1" x14ac:dyDescent="0.2">
      <c r="K970" s="240"/>
      <c r="N970" s="178"/>
      <c r="O970" s="178"/>
      <c r="P970" s="178"/>
      <c r="Q970" s="178"/>
      <c r="R970" s="178"/>
      <c r="S970" s="178"/>
      <c r="T970" s="178"/>
      <c r="U970" s="178"/>
      <c r="V970" s="178"/>
    </row>
    <row r="971" spans="11:22" ht="15.75" customHeight="1" x14ac:dyDescent="0.2">
      <c r="K971" s="240"/>
      <c r="N971" s="178"/>
      <c r="O971" s="178"/>
      <c r="P971" s="178"/>
      <c r="Q971" s="178"/>
      <c r="R971" s="178"/>
      <c r="S971" s="178"/>
      <c r="T971" s="178"/>
      <c r="U971" s="178"/>
      <c r="V971" s="178"/>
    </row>
    <row r="972" spans="11:22" ht="15.75" customHeight="1" x14ac:dyDescent="0.2">
      <c r="K972" s="240"/>
      <c r="N972" s="178"/>
      <c r="O972" s="178"/>
      <c r="P972" s="178"/>
      <c r="Q972" s="178"/>
      <c r="R972" s="178"/>
      <c r="S972" s="178"/>
      <c r="T972" s="178"/>
      <c r="U972" s="178"/>
      <c r="V972" s="178"/>
    </row>
    <row r="973" spans="11:22" ht="15.75" customHeight="1" x14ac:dyDescent="0.2">
      <c r="K973" s="240"/>
      <c r="N973" s="178"/>
      <c r="O973" s="178"/>
      <c r="P973" s="178"/>
      <c r="Q973" s="178"/>
      <c r="R973" s="178"/>
      <c r="S973" s="178"/>
      <c r="T973" s="178"/>
      <c r="U973" s="178"/>
      <c r="V973" s="178"/>
    </row>
    <row r="974" spans="11:22" ht="15.75" customHeight="1" x14ac:dyDescent="0.2">
      <c r="K974" s="240"/>
      <c r="N974" s="178"/>
      <c r="O974" s="178"/>
      <c r="P974" s="178"/>
      <c r="Q974" s="178"/>
      <c r="R974" s="178"/>
      <c r="S974" s="178"/>
      <c r="T974" s="178"/>
      <c r="U974" s="178"/>
      <c r="V974" s="178"/>
    </row>
    <row r="975" spans="11:22" ht="15.75" customHeight="1" x14ac:dyDescent="0.2">
      <c r="K975" s="240"/>
      <c r="N975" s="178"/>
      <c r="O975" s="178"/>
      <c r="P975" s="178"/>
      <c r="Q975" s="178"/>
      <c r="R975" s="178"/>
      <c r="S975" s="178"/>
      <c r="T975" s="178"/>
      <c r="U975" s="178"/>
      <c r="V975" s="178"/>
    </row>
    <row r="976" spans="11:22" ht="15.75" customHeight="1" x14ac:dyDescent="0.2">
      <c r="K976" s="240"/>
      <c r="N976" s="178"/>
      <c r="O976" s="178"/>
      <c r="P976" s="178"/>
      <c r="Q976" s="178"/>
      <c r="R976" s="178"/>
      <c r="S976" s="178"/>
      <c r="T976" s="178"/>
      <c r="U976" s="178"/>
      <c r="V976" s="178"/>
    </row>
    <row r="977" spans="11:22" ht="15.75" customHeight="1" x14ac:dyDescent="0.2">
      <c r="K977" s="240"/>
      <c r="N977" s="178"/>
      <c r="O977" s="178"/>
      <c r="P977" s="178"/>
      <c r="Q977" s="178"/>
      <c r="R977" s="178"/>
      <c r="S977" s="178"/>
      <c r="T977" s="178"/>
      <c r="U977" s="178"/>
      <c r="V977" s="178"/>
    </row>
    <row r="978" spans="11:22" ht="15.75" customHeight="1" x14ac:dyDescent="0.2">
      <c r="K978" s="240"/>
      <c r="N978" s="178"/>
      <c r="O978" s="178"/>
      <c r="P978" s="178"/>
      <c r="Q978" s="178"/>
      <c r="R978" s="178"/>
      <c r="S978" s="178"/>
      <c r="T978" s="178"/>
      <c r="U978" s="178"/>
      <c r="V978" s="178"/>
    </row>
    <row r="979" spans="11:22" ht="15.75" customHeight="1" x14ac:dyDescent="0.2">
      <c r="K979" s="240"/>
      <c r="N979" s="178"/>
      <c r="O979" s="178"/>
      <c r="P979" s="178"/>
      <c r="Q979" s="178"/>
      <c r="R979" s="178"/>
      <c r="S979" s="178"/>
      <c r="T979" s="178"/>
      <c r="U979" s="178"/>
      <c r="V979" s="178"/>
    </row>
    <row r="980" spans="11:22" ht="15.75" customHeight="1" x14ac:dyDescent="0.2">
      <c r="K980" s="240"/>
      <c r="N980" s="178"/>
      <c r="O980" s="178"/>
      <c r="P980" s="178"/>
      <c r="Q980" s="178"/>
      <c r="R980" s="178"/>
      <c r="S980" s="178"/>
      <c r="T980" s="178"/>
      <c r="U980" s="178"/>
      <c r="V980" s="178"/>
    </row>
    <row r="981" spans="11:22" ht="15.75" customHeight="1" x14ac:dyDescent="0.2">
      <c r="K981" s="240"/>
      <c r="N981" s="178"/>
      <c r="O981" s="178"/>
      <c r="P981" s="178"/>
      <c r="Q981" s="178"/>
      <c r="R981" s="178"/>
      <c r="S981" s="178"/>
      <c r="T981" s="178"/>
      <c r="U981" s="178"/>
      <c r="V981" s="178"/>
    </row>
    <row r="982" spans="11:22" ht="15.75" customHeight="1" x14ac:dyDescent="0.2">
      <c r="K982" s="240"/>
      <c r="N982" s="178"/>
      <c r="O982" s="178"/>
      <c r="P982" s="178"/>
      <c r="Q982" s="178"/>
      <c r="R982" s="178"/>
      <c r="S982" s="178"/>
      <c r="T982" s="178"/>
      <c r="U982" s="178"/>
      <c r="V982" s="178"/>
    </row>
    <row r="983" spans="11:22" ht="15.75" customHeight="1" x14ac:dyDescent="0.2">
      <c r="K983" s="240"/>
      <c r="N983" s="178"/>
      <c r="O983" s="178"/>
      <c r="P983" s="178"/>
      <c r="Q983" s="178"/>
      <c r="R983" s="178"/>
      <c r="S983" s="178"/>
      <c r="T983" s="178"/>
      <c r="U983" s="178"/>
      <c r="V983" s="178"/>
    </row>
    <row r="984" spans="11:22" ht="15.75" customHeight="1" x14ac:dyDescent="0.2">
      <c r="K984" s="240"/>
      <c r="N984" s="178"/>
      <c r="O984" s="178"/>
      <c r="P984" s="178"/>
      <c r="Q984" s="178"/>
      <c r="R984" s="178"/>
      <c r="S984" s="178"/>
      <c r="T984" s="178"/>
      <c r="U984" s="178"/>
      <c r="V984" s="178"/>
    </row>
    <row r="985" spans="11:22" ht="15.75" customHeight="1" x14ac:dyDescent="0.2">
      <c r="K985" s="240"/>
      <c r="N985" s="178"/>
      <c r="O985" s="178"/>
      <c r="P985" s="178"/>
      <c r="Q985" s="178"/>
      <c r="R985" s="178"/>
      <c r="S985" s="178"/>
      <c r="T985" s="178"/>
      <c r="U985" s="178"/>
      <c r="V985" s="178"/>
    </row>
    <row r="986" spans="11:22" ht="15.75" customHeight="1" x14ac:dyDescent="0.2">
      <c r="K986" s="240"/>
      <c r="N986" s="178"/>
      <c r="O986" s="178"/>
      <c r="P986" s="178"/>
      <c r="Q986" s="178"/>
      <c r="R986" s="178"/>
      <c r="S986" s="178"/>
      <c r="T986" s="178"/>
      <c r="U986" s="178"/>
      <c r="V986" s="178"/>
    </row>
    <row r="987" spans="11:22" ht="15.75" customHeight="1" x14ac:dyDescent="0.2">
      <c r="K987" s="240"/>
      <c r="N987" s="178"/>
      <c r="O987" s="178"/>
      <c r="P987" s="178"/>
      <c r="Q987" s="178"/>
      <c r="R987" s="178"/>
      <c r="S987" s="178"/>
      <c r="T987" s="178"/>
      <c r="U987" s="178"/>
      <c r="V987" s="178"/>
    </row>
    <row r="988" spans="11:22" ht="15.75" customHeight="1" x14ac:dyDescent="0.2">
      <c r="K988" s="240"/>
      <c r="N988" s="178"/>
      <c r="O988" s="178"/>
      <c r="P988" s="178"/>
      <c r="Q988" s="178"/>
      <c r="R988" s="178"/>
      <c r="S988" s="178"/>
      <c r="T988" s="178"/>
      <c r="U988" s="178"/>
      <c r="V988" s="178"/>
    </row>
    <row r="989" spans="11:22" ht="15.75" customHeight="1" x14ac:dyDescent="0.2">
      <c r="K989" s="240"/>
      <c r="N989" s="178"/>
      <c r="O989" s="178"/>
      <c r="P989" s="178"/>
      <c r="Q989" s="178"/>
      <c r="R989" s="178"/>
      <c r="S989" s="178"/>
      <c r="T989" s="178"/>
      <c r="U989" s="178"/>
      <c r="V989" s="178"/>
    </row>
    <row r="990" spans="11:22" ht="15.75" customHeight="1" x14ac:dyDescent="0.2">
      <c r="K990" s="240"/>
      <c r="N990" s="178"/>
      <c r="O990" s="178"/>
      <c r="P990" s="178"/>
      <c r="Q990" s="178"/>
      <c r="R990" s="178"/>
      <c r="S990" s="178"/>
      <c r="T990" s="178"/>
      <c r="U990" s="178"/>
      <c r="V990" s="178"/>
    </row>
    <row r="991" spans="11:22" ht="15.75" customHeight="1" x14ac:dyDescent="0.2">
      <c r="K991" s="240"/>
      <c r="N991" s="178"/>
      <c r="O991" s="178"/>
      <c r="P991" s="178"/>
      <c r="Q991" s="178"/>
      <c r="R991" s="178"/>
      <c r="S991" s="178"/>
      <c r="T991" s="178"/>
      <c r="U991" s="178"/>
      <c r="V991" s="178"/>
    </row>
    <row r="992" spans="11:22" ht="15.75" customHeight="1" x14ac:dyDescent="0.2">
      <c r="K992" s="240"/>
      <c r="N992" s="178"/>
      <c r="O992" s="178"/>
      <c r="P992" s="178"/>
      <c r="Q992" s="178"/>
      <c r="R992" s="178"/>
      <c r="S992" s="178"/>
      <c r="T992" s="178"/>
      <c r="U992" s="178"/>
      <c r="V992" s="178"/>
    </row>
    <row r="993" spans="11:22" ht="15.75" customHeight="1" x14ac:dyDescent="0.2">
      <c r="K993" s="240"/>
      <c r="N993" s="178"/>
      <c r="O993" s="178"/>
      <c r="P993" s="178"/>
      <c r="Q993" s="178"/>
      <c r="R993" s="178"/>
      <c r="S993" s="178"/>
      <c r="T993" s="178"/>
      <c r="U993" s="178"/>
      <c r="V993" s="178"/>
    </row>
    <row r="994" spans="11:22" ht="15.75" customHeight="1" x14ac:dyDescent="0.2">
      <c r="K994" s="240"/>
      <c r="N994" s="178"/>
      <c r="O994" s="178"/>
      <c r="P994" s="178"/>
      <c r="Q994" s="178"/>
      <c r="R994" s="178"/>
      <c r="S994" s="178"/>
      <c r="T994" s="178"/>
      <c r="U994" s="178"/>
      <c r="V994" s="178"/>
    </row>
    <row r="995" spans="11:22" ht="15.75" customHeight="1" x14ac:dyDescent="0.2">
      <c r="K995" s="240"/>
      <c r="N995" s="178"/>
      <c r="O995" s="178"/>
      <c r="P995" s="178"/>
      <c r="Q995" s="178"/>
      <c r="R995" s="178"/>
      <c r="S995" s="178"/>
      <c r="T995" s="178"/>
      <c r="U995" s="178"/>
      <c r="V995" s="178"/>
    </row>
    <row r="996" spans="11:22" ht="15.75" customHeight="1" x14ac:dyDescent="0.2">
      <c r="K996" s="240"/>
      <c r="N996" s="178"/>
      <c r="O996" s="178"/>
      <c r="P996" s="178"/>
      <c r="Q996" s="178"/>
      <c r="R996" s="178"/>
      <c r="S996" s="178"/>
      <c r="T996" s="178"/>
      <c r="U996" s="178"/>
      <c r="V996" s="178"/>
    </row>
    <row r="997" spans="11:22" ht="15.75" customHeight="1" x14ac:dyDescent="0.2">
      <c r="K997" s="240"/>
      <c r="N997" s="178"/>
      <c r="O997" s="178"/>
      <c r="P997" s="178"/>
      <c r="Q997" s="178"/>
      <c r="R997" s="178"/>
      <c r="S997" s="178"/>
      <c r="T997" s="178"/>
      <c r="U997" s="178"/>
      <c r="V997" s="178"/>
    </row>
    <row r="998" spans="11:22" ht="15.75" customHeight="1" x14ac:dyDescent="0.2">
      <c r="K998" s="240"/>
      <c r="N998" s="178"/>
      <c r="O998" s="178"/>
      <c r="P998" s="178"/>
      <c r="Q998" s="178"/>
      <c r="R998" s="178"/>
      <c r="S998" s="178"/>
      <c r="T998" s="178"/>
      <c r="U998" s="178"/>
      <c r="V998" s="178"/>
    </row>
    <row r="999" spans="11:22" ht="15.75" customHeight="1" x14ac:dyDescent="0.2">
      <c r="K999" s="240"/>
      <c r="N999" s="178"/>
      <c r="O999" s="178"/>
      <c r="P999" s="178"/>
      <c r="Q999" s="178"/>
      <c r="R999" s="178"/>
      <c r="S999" s="178"/>
      <c r="T999" s="178"/>
      <c r="U999" s="178"/>
      <c r="V999" s="178"/>
    </row>
    <row r="1000" spans="11:22" ht="15.75" customHeight="1" x14ac:dyDescent="0.2">
      <c r="K1000" s="240"/>
      <c r="N1000" s="178"/>
      <c r="O1000" s="178"/>
      <c r="P1000" s="178"/>
      <c r="Q1000" s="178"/>
      <c r="R1000" s="178"/>
      <c r="S1000" s="178"/>
      <c r="T1000" s="178"/>
      <c r="U1000" s="178"/>
      <c r="V1000" s="178"/>
    </row>
    <row r="1001" spans="11:22" ht="15.75" customHeight="1" x14ac:dyDescent="0.2">
      <c r="K1001" s="240"/>
      <c r="N1001" s="178"/>
      <c r="O1001" s="178"/>
      <c r="P1001" s="178"/>
      <c r="Q1001" s="178"/>
      <c r="R1001" s="178"/>
      <c r="S1001" s="178"/>
      <c r="T1001" s="178"/>
      <c r="U1001" s="178"/>
      <c r="V1001" s="178"/>
    </row>
    <row r="1002" spans="11:22" ht="15.75" customHeight="1" x14ac:dyDescent="0.2">
      <c r="K1002" s="240"/>
      <c r="N1002" s="178"/>
      <c r="O1002" s="178"/>
      <c r="P1002" s="178"/>
      <c r="Q1002" s="178"/>
      <c r="R1002" s="178"/>
      <c r="S1002" s="178"/>
      <c r="T1002" s="178"/>
      <c r="U1002" s="178"/>
      <c r="V1002" s="178"/>
    </row>
    <row r="1003" spans="11:22" ht="15.75" customHeight="1" x14ac:dyDescent="0.2">
      <c r="K1003" s="240"/>
      <c r="N1003" s="178"/>
      <c r="O1003" s="178"/>
      <c r="P1003" s="178"/>
      <c r="Q1003" s="178"/>
      <c r="R1003" s="178"/>
      <c r="S1003" s="178"/>
      <c r="T1003" s="178"/>
      <c r="U1003" s="178"/>
      <c r="V1003" s="178"/>
    </row>
    <row r="1004" spans="11:22" ht="15.75" customHeight="1" x14ac:dyDescent="0.2">
      <c r="K1004" s="240"/>
      <c r="N1004" s="178"/>
      <c r="O1004" s="178"/>
      <c r="P1004" s="178"/>
      <c r="Q1004" s="178"/>
      <c r="R1004" s="178"/>
      <c r="S1004" s="178"/>
      <c r="T1004" s="178"/>
      <c r="U1004" s="178"/>
      <c r="V1004" s="178"/>
    </row>
  </sheetData>
  <mergeCells count="9">
    <mergeCell ref="B6:C7"/>
    <mergeCell ref="B9:C9"/>
    <mergeCell ref="B2:L2"/>
    <mergeCell ref="B3:L3"/>
    <mergeCell ref="B4:L4"/>
    <mergeCell ref="D6:D7"/>
    <mergeCell ref="F6:F7"/>
    <mergeCell ref="G6:L6"/>
    <mergeCell ref="K7:L7"/>
  </mergeCells>
  <pageMargins left="0.7" right="0.7" top="0.75" bottom="0.75" header="0" footer="0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001"/>
  <sheetViews>
    <sheetView showGridLines="0" zoomScale="90" zoomScaleNormal="90" workbookViewId="0">
      <selection activeCell="S17" sqref="S17"/>
    </sheetView>
  </sheetViews>
  <sheetFormatPr baseColWidth="10" defaultColWidth="14.42578125" defaultRowHeight="15" customHeight="1" x14ac:dyDescent="0.2"/>
  <cols>
    <col min="1" max="1" width="3.5703125" customWidth="1"/>
    <col min="2" max="2" width="1" customWidth="1"/>
    <col min="3" max="3" width="5.28515625" customWidth="1"/>
    <col min="4" max="4" width="26.7109375" customWidth="1"/>
    <col min="5" max="5" width="15.42578125" customWidth="1"/>
    <col min="6" max="6" width="15.7109375" customWidth="1"/>
    <col min="7" max="7" width="15.140625" customWidth="1"/>
    <col min="8" max="8" width="13.5703125" customWidth="1"/>
    <col min="9" max="9" width="14.85546875" customWidth="1"/>
    <col min="10" max="10" width="15.28515625" customWidth="1"/>
    <col min="11" max="11" width="18.85546875" customWidth="1"/>
    <col min="12" max="14" width="10.28515625" customWidth="1"/>
    <col min="15" max="16" width="9.140625" customWidth="1"/>
    <col min="17" max="17" width="18.28515625" customWidth="1"/>
    <col min="18" max="19" width="9.140625" customWidth="1"/>
    <col min="20" max="25" width="10" customWidth="1"/>
  </cols>
  <sheetData>
    <row r="1" spans="1:25" ht="12.75" customHeight="1" x14ac:dyDescent="0.2">
      <c r="A1" s="27"/>
      <c r="B1" s="27"/>
      <c r="C1" s="27"/>
      <c r="D1" s="27"/>
      <c r="E1" s="107"/>
      <c r="F1" s="78"/>
      <c r="G1" s="78"/>
      <c r="H1" s="78"/>
      <c r="I1" s="107"/>
      <c r="J1" s="78"/>
      <c r="K1" s="78"/>
      <c r="L1" s="78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25" ht="34.5" customHeight="1" x14ac:dyDescent="0.25">
      <c r="A2" s="1"/>
      <c r="B2" s="545" t="s">
        <v>175</v>
      </c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5.25" hidden="1" customHeight="1" x14ac:dyDescent="0.25">
      <c r="A3" s="1"/>
      <c r="B3" s="509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6.5" customHeight="1" x14ac:dyDescent="0.25">
      <c r="A4" s="1"/>
      <c r="B4" s="509" t="s">
        <v>1</v>
      </c>
      <c r="C4" s="510"/>
      <c r="D4" s="510"/>
      <c r="E4" s="510"/>
      <c r="F4" s="510"/>
      <c r="G4" s="510"/>
      <c r="H4" s="510"/>
      <c r="I4" s="510"/>
      <c r="J4" s="510"/>
      <c r="K4" s="510"/>
      <c r="L4" s="510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.75" customHeight="1" x14ac:dyDescent="0.2">
      <c r="A5" s="1"/>
      <c r="B5" s="1"/>
      <c r="C5" s="1"/>
      <c r="D5" s="1"/>
      <c r="E5" s="403"/>
      <c r="F5" s="79"/>
      <c r="G5" s="79"/>
      <c r="H5" s="79"/>
      <c r="I5" s="108"/>
      <c r="J5" s="79"/>
      <c r="K5" s="79"/>
      <c r="L5" s="79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5.5" customHeight="1" x14ac:dyDescent="0.2">
      <c r="A6" s="1"/>
      <c r="B6" s="539" t="s">
        <v>176</v>
      </c>
      <c r="C6" s="519"/>
      <c r="D6" s="524"/>
      <c r="E6" s="547" t="s">
        <v>4</v>
      </c>
      <c r="F6" s="549" t="s">
        <v>3</v>
      </c>
      <c r="G6" s="550"/>
      <c r="H6" s="550"/>
      <c r="I6" s="550"/>
      <c r="J6" s="550"/>
      <c r="K6" s="550"/>
      <c r="L6" s="55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21.75" customHeight="1" x14ac:dyDescent="0.2">
      <c r="A7" s="1"/>
      <c r="B7" s="540"/>
      <c r="C7" s="510"/>
      <c r="D7" s="541"/>
      <c r="E7" s="548"/>
      <c r="F7" s="538" t="s">
        <v>48</v>
      </c>
      <c r="G7" s="538" t="s">
        <v>22</v>
      </c>
      <c r="H7" s="538" t="s">
        <v>19</v>
      </c>
      <c r="I7" s="549" t="s">
        <v>49</v>
      </c>
      <c r="J7" s="550"/>
      <c r="K7" s="550"/>
      <c r="L7" s="551"/>
      <c r="M7" s="73"/>
      <c r="N7" s="79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1.75" customHeight="1" x14ac:dyDescent="0.2">
      <c r="A8" s="5"/>
      <c r="B8" s="520"/>
      <c r="C8" s="521"/>
      <c r="D8" s="542"/>
      <c r="E8" s="523"/>
      <c r="F8" s="523"/>
      <c r="G8" s="523"/>
      <c r="H8" s="523"/>
      <c r="I8" s="109" t="s">
        <v>4</v>
      </c>
      <c r="J8" s="83" t="s">
        <v>177</v>
      </c>
      <c r="K8" s="83" t="s">
        <v>178</v>
      </c>
      <c r="L8" s="460" t="s">
        <v>179</v>
      </c>
      <c r="M8" s="5"/>
      <c r="N8" s="82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9.75" customHeight="1" x14ac:dyDescent="0.25">
      <c r="A9" s="8"/>
      <c r="B9" s="153"/>
      <c r="C9" s="9"/>
      <c r="D9" s="9"/>
      <c r="E9" s="110"/>
      <c r="F9" s="85"/>
      <c r="G9" s="85"/>
      <c r="H9" s="85"/>
      <c r="I9" s="110"/>
      <c r="J9" s="85"/>
      <c r="K9" s="85"/>
      <c r="L9" s="461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 ht="15.75" customHeight="1" x14ac:dyDescent="0.25">
      <c r="A10" s="8"/>
      <c r="B10" s="543" t="s">
        <v>4</v>
      </c>
      <c r="C10" s="544"/>
      <c r="D10" s="544"/>
      <c r="E10" s="443">
        <f>+E12+E27+E35+E36+E37+E38+E39+E40+E41+E42+E43+E44+E45+E46+E47+E48+E49+E50+E51+E52+E53+E54+E55+E56</f>
        <v>77618.738265844222</v>
      </c>
      <c r="F10" s="443">
        <f t="shared" ref="F10:L10" si="0">SUM(F12,F27,F35:F56)</f>
        <v>61175.182190260202</v>
      </c>
      <c r="G10" s="443">
        <f t="shared" si="0"/>
        <v>13134.010475584015</v>
      </c>
      <c r="H10" s="443">
        <f t="shared" si="0"/>
        <v>0</v>
      </c>
      <c r="I10" s="443">
        <f t="shared" si="0"/>
        <v>3309.545599999999</v>
      </c>
      <c r="J10" s="443">
        <f t="shared" si="0"/>
        <v>197.8192</v>
      </c>
      <c r="K10" s="443">
        <f t="shared" si="0"/>
        <v>3099.7263999999991</v>
      </c>
      <c r="L10" s="462">
        <f t="shared" si="0"/>
        <v>12</v>
      </c>
      <c r="M10" s="8"/>
      <c r="N10" s="5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1:25" ht="9.75" customHeight="1" x14ac:dyDescent="0.25">
      <c r="A11" s="8"/>
      <c r="B11" s="163"/>
      <c r="C11" s="8"/>
      <c r="D11" s="8"/>
      <c r="E11" s="409"/>
      <c r="F11" s="409"/>
      <c r="G11" s="409"/>
      <c r="H11" s="409"/>
      <c r="I11" s="409"/>
      <c r="J11" s="409"/>
      <c r="K11" s="409"/>
      <c r="L11" s="463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1:25" ht="15" customHeight="1" x14ac:dyDescent="0.2">
      <c r="A12" s="13"/>
      <c r="B12" s="444"/>
      <c r="C12" s="445" t="s">
        <v>180</v>
      </c>
      <c r="D12" s="445"/>
      <c r="E12" s="446">
        <f t="shared" ref="E12:H12" si="1">SUM(E14:E25)</f>
        <v>15045.470059999994</v>
      </c>
      <c r="F12" s="446">
        <f t="shared" si="1"/>
        <v>13536.204459999997</v>
      </c>
      <c r="G12" s="446">
        <f t="shared" si="1"/>
        <v>0</v>
      </c>
      <c r="H12" s="446">
        <f t="shared" si="1"/>
        <v>0</v>
      </c>
      <c r="I12" s="446">
        <f t="shared" ref="I12:L12" si="2">SUM(I14:I25)</f>
        <v>1509.2655999999999</v>
      </c>
      <c r="J12" s="446">
        <f t="shared" si="2"/>
        <v>197.8192</v>
      </c>
      <c r="K12" s="446">
        <f t="shared" si="2"/>
        <v>1311.4464</v>
      </c>
      <c r="L12" s="464">
        <f t="shared" si="2"/>
        <v>0</v>
      </c>
      <c r="M12" s="13"/>
      <c r="N12" s="49"/>
      <c r="O12" s="49"/>
      <c r="P12" s="49"/>
      <c r="Q12" s="49"/>
      <c r="R12" s="13"/>
      <c r="S12" s="49"/>
      <c r="T12" s="13"/>
      <c r="U12" s="13"/>
      <c r="V12" s="13"/>
      <c r="W12" s="13"/>
      <c r="X12" s="13"/>
      <c r="Y12" s="13"/>
    </row>
    <row r="13" spans="1:25" ht="9.75" customHeight="1" x14ac:dyDescent="0.2">
      <c r="A13" s="13"/>
      <c r="B13" s="166"/>
      <c r="C13" s="13"/>
      <c r="D13" s="13"/>
      <c r="E13" s="233"/>
      <c r="F13" s="233"/>
      <c r="G13" s="233"/>
      <c r="H13" s="233"/>
      <c r="I13" s="233"/>
      <c r="J13" s="233"/>
      <c r="K13" s="233"/>
      <c r="L13" s="465">
        <v>0</v>
      </c>
      <c r="M13" s="13"/>
      <c r="N13" s="49"/>
      <c r="O13" s="49"/>
      <c r="P13" s="49"/>
      <c r="Q13" s="13"/>
      <c r="R13" s="13"/>
      <c r="S13" s="13"/>
      <c r="T13" s="13"/>
      <c r="U13" s="13"/>
      <c r="V13" s="13"/>
      <c r="W13" s="13"/>
      <c r="X13" s="13"/>
      <c r="Y13" s="13"/>
    </row>
    <row r="14" spans="1:25" ht="18" customHeight="1" x14ac:dyDescent="0.25">
      <c r="A14" s="13"/>
      <c r="B14" s="166"/>
      <c r="C14" s="13"/>
      <c r="D14" s="13" t="s">
        <v>181</v>
      </c>
      <c r="E14" s="233">
        <f t="shared" ref="E14:E25" si="3">SUM(F14:I14)</f>
        <v>7108.986850000003</v>
      </c>
      <c r="F14" s="447">
        <v>6107.6643500000027</v>
      </c>
      <c r="G14" s="233">
        <v>0</v>
      </c>
      <c r="H14" s="448">
        <v>0</v>
      </c>
      <c r="I14" s="447">
        <f>SUM(J14:L14)</f>
        <v>1001.3224999999999</v>
      </c>
      <c r="J14" s="447">
        <v>59.318999999999996</v>
      </c>
      <c r="K14" s="447">
        <v>942.00349999999992</v>
      </c>
      <c r="L14" s="465">
        <v>0</v>
      </c>
      <c r="M14" s="90"/>
      <c r="N14" s="58"/>
      <c r="O14" s="49"/>
      <c r="P14" s="49"/>
      <c r="Q14" s="13"/>
      <c r="R14" s="13"/>
      <c r="S14" s="13"/>
      <c r="T14" s="13"/>
      <c r="U14" s="13"/>
      <c r="V14" s="13"/>
      <c r="W14" s="13"/>
      <c r="X14" s="13"/>
      <c r="Y14" s="13"/>
    </row>
    <row r="15" spans="1:25" ht="18" customHeight="1" x14ac:dyDescent="0.25">
      <c r="A15" s="13"/>
      <c r="B15" s="166"/>
      <c r="C15" s="13"/>
      <c r="D15" s="13" t="s">
        <v>182</v>
      </c>
      <c r="E15" s="233">
        <f t="shared" si="3"/>
        <v>356.03179999999981</v>
      </c>
      <c r="F15" s="447">
        <v>319.89179999999982</v>
      </c>
      <c r="G15" s="233">
        <v>0</v>
      </c>
      <c r="H15" s="448">
        <v>0</v>
      </c>
      <c r="I15" s="447">
        <f t="shared" ref="I15:I25" si="4">SUM(J15:L15)</f>
        <v>36.14</v>
      </c>
      <c r="J15" s="447" t="s">
        <v>63</v>
      </c>
      <c r="K15" s="447">
        <v>36.14</v>
      </c>
      <c r="L15" s="465">
        <v>0</v>
      </c>
      <c r="M15" s="90"/>
      <c r="N15" s="49"/>
      <c r="O15" s="49"/>
      <c r="P15" s="49"/>
      <c r="Q15" s="13"/>
      <c r="R15" s="13"/>
      <c r="S15" s="13"/>
      <c r="T15" s="13"/>
      <c r="U15" s="13"/>
      <c r="V15" s="13"/>
      <c r="W15" s="13"/>
      <c r="X15" s="13"/>
      <c r="Y15" s="13"/>
    </row>
    <row r="16" spans="1:25" ht="18" customHeight="1" x14ac:dyDescent="0.25">
      <c r="A16" s="13"/>
      <c r="B16" s="166"/>
      <c r="C16" s="13"/>
      <c r="D16" s="13" t="s">
        <v>183</v>
      </c>
      <c r="E16" s="233">
        <f t="shared" si="3"/>
        <v>203.26687000000004</v>
      </c>
      <c r="F16" s="447">
        <v>50.824610000000021</v>
      </c>
      <c r="G16" s="233">
        <v>0</v>
      </c>
      <c r="H16" s="448">
        <v>0</v>
      </c>
      <c r="I16" s="447">
        <f t="shared" si="4"/>
        <v>152.44226000000003</v>
      </c>
      <c r="J16" s="447">
        <v>3.8301599999999962</v>
      </c>
      <c r="K16" s="447">
        <v>148.61210000000003</v>
      </c>
      <c r="L16" s="465">
        <v>0</v>
      </c>
      <c r="M16" s="90"/>
      <c r="N16" s="49"/>
      <c r="O16" s="49"/>
      <c r="P16" s="49"/>
      <c r="Q16" s="13"/>
      <c r="R16" s="49"/>
      <c r="S16" s="13"/>
      <c r="T16" s="13"/>
      <c r="U16" s="13"/>
      <c r="V16" s="13"/>
      <c r="W16" s="13"/>
      <c r="X16" s="13"/>
      <c r="Y16" s="13"/>
    </row>
    <row r="17" spans="1:25" ht="18" customHeight="1" x14ac:dyDescent="0.25">
      <c r="A17" s="13"/>
      <c r="B17" s="166"/>
      <c r="C17" s="13"/>
      <c r="D17" s="13" t="s">
        <v>184</v>
      </c>
      <c r="E17" s="233">
        <f t="shared" si="3"/>
        <v>5748.8457999999946</v>
      </c>
      <c r="F17" s="447">
        <v>5632.5854999999947</v>
      </c>
      <c r="G17" s="233">
        <v>0</v>
      </c>
      <c r="H17" s="448">
        <v>0</v>
      </c>
      <c r="I17" s="447">
        <f t="shared" si="4"/>
        <v>116.2603</v>
      </c>
      <c r="J17" s="447">
        <v>77.032800000000009</v>
      </c>
      <c r="K17" s="447">
        <v>39.227499999999999</v>
      </c>
      <c r="L17" s="465">
        <v>0</v>
      </c>
      <c r="M17" s="90"/>
      <c r="N17" s="49"/>
      <c r="O17" s="49"/>
      <c r="P17" s="49"/>
      <c r="Q17" s="13"/>
      <c r="R17" s="13"/>
      <c r="S17" s="13"/>
      <c r="T17" s="13"/>
      <c r="U17" s="13"/>
      <c r="V17" s="13"/>
      <c r="W17" s="13"/>
      <c r="X17" s="13"/>
      <c r="Y17" s="13"/>
    </row>
    <row r="18" spans="1:25" ht="18" customHeight="1" x14ac:dyDescent="0.25">
      <c r="A18" s="13"/>
      <c r="B18" s="166"/>
      <c r="C18" s="13"/>
      <c r="D18" s="13" t="s">
        <v>185</v>
      </c>
      <c r="E18" s="233">
        <f t="shared" si="3"/>
        <v>0</v>
      </c>
      <c r="F18" s="447" t="s">
        <v>63</v>
      </c>
      <c r="G18" s="233">
        <v>0</v>
      </c>
      <c r="H18" s="448">
        <v>0</v>
      </c>
      <c r="I18" s="447">
        <f t="shared" si="4"/>
        <v>0</v>
      </c>
      <c r="J18" s="447" t="s">
        <v>63</v>
      </c>
      <c r="K18" s="447" t="s">
        <v>63</v>
      </c>
      <c r="L18" s="465">
        <v>0</v>
      </c>
      <c r="M18" s="90"/>
      <c r="N18" s="49"/>
      <c r="O18" s="49"/>
      <c r="P18" s="49"/>
      <c r="Q18" s="13"/>
      <c r="R18" s="13"/>
      <c r="S18" s="13"/>
      <c r="T18" s="13"/>
      <c r="U18" s="13"/>
      <c r="V18" s="13"/>
      <c r="W18" s="13"/>
      <c r="X18" s="13"/>
      <c r="Y18" s="13"/>
    </row>
    <row r="19" spans="1:25" ht="18" customHeight="1" x14ac:dyDescent="0.25">
      <c r="A19" s="13"/>
      <c r="B19" s="166"/>
      <c r="C19" s="13"/>
      <c r="D19" s="13" t="s">
        <v>186</v>
      </c>
      <c r="E19" s="233">
        <f t="shared" si="3"/>
        <v>14.380140000000001</v>
      </c>
      <c r="F19" s="447">
        <v>13.898100000000001</v>
      </c>
      <c r="G19" s="233">
        <v>0</v>
      </c>
      <c r="H19" s="448">
        <v>0</v>
      </c>
      <c r="I19" s="447">
        <f t="shared" si="4"/>
        <v>0.48204000000000002</v>
      </c>
      <c r="J19" s="447">
        <v>0.13103999999999999</v>
      </c>
      <c r="K19" s="447">
        <v>0.35100000000000003</v>
      </c>
      <c r="L19" s="465">
        <v>0</v>
      </c>
      <c r="M19" s="90"/>
      <c r="N19" s="13"/>
      <c r="O19" s="49"/>
      <c r="P19" s="49"/>
      <c r="Q19" s="13"/>
      <c r="R19" s="13"/>
      <c r="S19" s="13"/>
      <c r="T19" s="13"/>
      <c r="U19" s="13"/>
      <c r="V19" s="13"/>
      <c r="W19" s="13"/>
      <c r="X19" s="13"/>
      <c r="Y19" s="13"/>
    </row>
    <row r="20" spans="1:25" ht="18" customHeight="1" x14ac:dyDescent="0.25">
      <c r="A20" s="13"/>
      <c r="B20" s="166"/>
      <c r="C20" s="13"/>
      <c r="D20" s="13" t="s">
        <v>187</v>
      </c>
      <c r="E20" s="233">
        <f t="shared" si="3"/>
        <v>0</v>
      </c>
      <c r="F20" s="447" t="s">
        <v>63</v>
      </c>
      <c r="G20" s="233">
        <v>0</v>
      </c>
      <c r="H20" s="448">
        <v>0</v>
      </c>
      <c r="I20" s="447">
        <f t="shared" si="4"/>
        <v>0</v>
      </c>
      <c r="J20" s="447" t="s">
        <v>63</v>
      </c>
      <c r="K20" s="447" t="s">
        <v>63</v>
      </c>
      <c r="L20" s="465">
        <v>0</v>
      </c>
      <c r="M20" s="90"/>
      <c r="N20" s="13"/>
      <c r="O20" s="49"/>
      <c r="P20" s="49"/>
      <c r="Q20" s="13"/>
      <c r="R20" s="13"/>
      <c r="S20" s="13"/>
      <c r="T20" s="13"/>
      <c r="U20" s="13"/>
      <c r="V20" s="13"/>
      <c r="W20" s="13"/>
      <c r="X20" s="13"/>
      <c r="Y20" s="13"/>
    </row>
    <row r="21" spans="1:25" ht="18" customHeight="1" x14ac:dyDescent="0.25">
      <c r="A21" s="13"/>
      <c r="B21" s="166"/>
      <c r="C21" s="13"/>
      <c r="D21" s="13" t="s">
        <v>188</v>
      </c>
      <c r="E21" s="233">
        <f t="shared" si="3"/>
        <v>154.53932000000003</v>
      </c>
      <c r="F21" s="447">
        <v>104.25116000000004</v>
      </c>
      <c r="G21" s="233">
        <v>0</v>
      </c>
      <c r="H21" s="448">
        <v>0</v>
      </c>
      <c r="I21" s="447">
        <f t="shared" si="4"/>
        <v>50.288159999999991</v>
      </c>
      <c r="J21" s="447">
        <v>37.730159999999991</v>
      </c>
      <c r="K21" s="447">
        <v>12.557999999999998</v>
      </c>
      <c r="L21" s="465">
        <v>0</v>
      </c>
      <c r="M21" s="90"/>
      <c r="N21" s="13"/>
      <c r="O21" s="49"/>
      <c r="P21" s="49"/>
      <c r="Q21" s="13"/>
      <c r="R21" s="13"/>
      <c r="S21" s="13"/>
      <c r="T21" s="13"/>
      <c r="U21" s="13"/>
      <c r="V21" s="13"/>
      <c r="W21" s="13"/>
      <c r="X21" s="13"/>
      <c r="Y21" s="13"/>
    </row>
    <row r="22" spans="1:25" ht="18" customHeight="1" x14ac:dyDescent="0.25">
      <c r="A22" s="13"/>
      <c r="B22" s="166"/>
      <c r="C22" s="13"/>
      <c r="D22" s="13" t="s">
        <v>189</v>
      </c>
      <c r="E22" s="233">
        <f t="shared" si="3"/>
        <v>0</v>
      </c>
      <c r="F22" s="447" t="s">
        <v>63</v>
      </c>
      <c r="G22" s="233">
        <v>0</v>
      </c>
      <c r="H22" s="448">
        <v>0</v>
      </c>
      <c r="I22" s="447">
        <f t="shared" si="4"/>
        <v>0</v>
      </c>
      <c r="J22" s="447" t="s">
        <v>63</v>
      </c>
      <c r="K22" s="447" t="s">
        <v>63</v>
      </c>
      <c r="L22" s="465">
        <v>0</v>
      </c>
      <c r="M22" s="90"/>
      <c r="N22" s="49"/>
      <c r="O22" s="49"/>
      <c r="P22" s="49"/>
      <c r="Q22" s="13"/>
      <c r="R22" s="13"/>
      <c r="S22" s="13"/>
      <c r="T22" s="13"/>
      <c r="U22" s="13"/>
      <c r="V22" s="13"/>
      <c r="W22" s="13"/>
      <c r="X22" s="13"/>
      <c r="Y22" s="13"/>
    </row>
    <row r="23" spans="1:25" ht="18" customHeight="1" x14ac:dyDescent="0.25">
      <c r="A23" s="13"/>
      <c r="B23" s="166"/>
      <c r="C23" s="13"/>
      <c r="D23" s="13" t="s">
        <v>139</v>
      </c>
      <c r="E23" s="233">
        <f t="shared" si="3"/>
        <v>0</v>
      </c>
      <c r="F23" s="447" t="s">
        <v>63</v>
      </c>
      <c r="G23" s="233">
        <v>0</v>
      </c>
      <c r="H23" s="448">
        <v>0</v>
      </c>
      <c r="I23" s="447">
        <f t="shared" si="4"/>
        <v>0</v>
      </c>
      <c r="J23" s="447" t="s">
        <v>63</v>
      </c>
      <c r="K23" s="447" t="s">
        <v>63</v>
      </c>
      <c r="L23" s="465">
        <v>0</v>
      </c>
      <c r="M23" s="90"/>
      <c r="N23" s="49"/>
      <c r="O23" s="49"/>
      <c r="P23" s="49"/>
      <c r="Q23" s="13"/>
      <c r="R23" s="13"/>
      <c r="S23" s="13"/>
      <c r="T23" s="13"/>
      <c r="U23" s="13"/>
      <c r="V23" s="13"/>
      <c r="W23" s="13"/>
      <c r="X23" s="13"/>
      <c r="Y23" s="13"/>
    </row>
    <row r="24" spans="1:25" ht="18" customHeight="1" x14ac:dyDescent="0.25">
      <c r="A24" s="13"/>
      <c r="B24" s="166"/>
      <c r="C24" s="13"/>
      <c r="D24" s="13" t="s">
        <v>190</v>
      </c>
      <c r="E24" s="233">
        <f t="shared" si="3"/>
        <v>254.22404</v>
      </c>
      <c r="F24" s="447">
        <v>117.67619999999999</v>
      </c>
      <c r="G24" s="233">
        <v>0</v>
      </c>
      <c r="H24" s="448">
        <v>0</v>
      </c>
      <c r="I24" s="447">
        <f t="shared" si="4"/>
        <v>136.54784000000001</v>
      </c>
      <c r="J24" s="447">
        <v>12.46284</v>
      </c>
      <c r="K24" s="447">
        <v>124.08500000000001</v>
      </c>
      <c r="L24" s="465">
        <v>0</v>
      </c>
      <c r="M24" s="90"/>
      <c r="N24" s="49"/>
      <c r="O24" s="49"/>
      <c r="P24" s="49"/>
      <c r="Q24" s="13"/>
      <c r="R24" s="13"/>
      <c r="S24" s="13"/>
      <c r="T24" s="13"/>
      <c r="U24" s="13"/>
      <c r="V24" s="13"/>
      <c r="W24" s="13"/>
      <c r="X24" s="13"/>
      <c r="Y24" s="13"/>
    </row>
    <row r="25" spans="1:25" ht="18" customHeight="1" x14ac:dyDescent="0.25">
      <c r="A25" s="13"/>
      <c r="B25" s="166"/>
      <c r="C25" s="13"/>
      <c r="D25" s="13" t="s">
        <v>114</v>
      </c>
      <c r="E25" s="233">
        <f t="shared" si="3"/>
        <v>1205.1952399999998</v>
      </c>
      <c r="F25" s="447">
        <v>1189.4127399999998</v>
      </c>
      <c r="G25" s="233">
        <v>0</v>
      </c>
      <c r="H25" s="448">
        <v>0</v>
      </c>
      <c r="I25" s="447">
        <f t="shared" si="4"/>
        <v>15.78249999999997</v>
      </c>
      <c r="J25" s="447">
        <v>7.3131999999999948</v>
      </c>
      <c r="K25" s="447">
        <v>8.4692999999999756</v>
      </c>
      <c r="L25" s="465">
        <v>0</v>
      </c>
      <c r="M25" s="13"/>
      <c r="N25" s="49"/>
      <c r="O25" s="49"/>
      <c r="P25" s="49"/>
      <c r="Q25" s="13"/>
      <c r="R25" s="13"/>
      <c r="S25" s="13"/>
      <c r="T25" s="13"/>
      <c r="U25" s="13"/>
      <c r="V25" s="13"/>
      <c r="W25" s="13"/>
      <c r="X25" s="13"/>
      <c r="Y25" s="13"/>
    </row>
    <row r="26" spans="1:25" ht="9.75" customHeight="1" x14ac:dyDescent="0.2">
      <c r="A26" s="13"/>
      <c r="B26" s="166"/>
      <c r="C26" s="13"/>
      <c r="D26" s="13"/>
      <c r="E26" s="233"/>
      <c r="F26" s="233"/>
      <c r="G26" s="233"/>
      <c r="H26" s="233"/>
      <c r="I26" s="233"/>
      <c r="J26" s="233"/>
      <c r="K26" s="233"/>
      <c r="L26" s="465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7" spans="1:25" ht="15" customHeight="1" x14ac:dyDescent="0.2">
      <c r="A27" s="13"/>
      <c r="B27" s="444"/>
      <c r="C27" s="445" t="s">
        <v>191</v>
      </c>
      <c r="D27" s="445"/>
      <c r="E27" s="446">
        <f t="shared" ref="E27:L27" si="5">SUM(E29:E33)</f>
        <v>3466.5116363440848</v>
      </c>
      <c r="F27" s="446">
        <f t="shared" si="5"/>
        <v>1678.2316363440859</v>
      </c>
      <c r="G27" s="446">
        <f>SUM(G29:G33)</f>
        <v>0</v>
      </c>
      <c r="H27" s="446">
        <f t="shared" si="5"/>
        <v>0</v>
      </c>
      <c r="I27" s="446">
        <f t="shared" si="5"/>
        <v>1788.2799999999991</v>
      </c>
      <c r="J27" s="446">
        <f t="shared" si="5"/>
        <v>0</v>
      </c>
      <c r="K27" s="446">
        <f t="shared" si="5"/>
        <v>1788.2799999999991</v>
      </c>
      <c r="L27" s="464">
        <f t="shared" si="5"/>
        <v>0</v>
      </c>
      <c r="M27" s="13"/>
      <c r="N27" s="49"/>
      <c r="O27" s="49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 spans="1:25" ht="9.75" customHeight="1" x14ac:dyDescent="0.2">
      <c r="A28" s="13"/>
      <c r="B28" s="166"/>
      <c r="C28" s="13"/>
      <c r="D28" s="13"/>
      <c r="E28" s="233"/>
      <c r="F28" s="233"/>
      <c r="G28" s="233">
        <v>0</v>
      </c>
      <c r="H28" s="233"/>
      <c r="I28" s="233"/>
      <c r="J28" s="233"/>
      <c r="K28" s="233"/>
      <c r="L28" s="465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</row>
    <row r="29" spans="1:25" ht="18" customHeight="1" x14ac:dyDescent="0.25">
      <c r="A29" s="13"/>
      <c r="B29" s="166"/>
      <c r="C29" s="13"/>
      <c r="D29" s="13" t="s">
        <v>192</v>
      </c>
      <c r="E29" s="233">
        <f t="shared" ref="E29:E33" si="6">SUM(F29:I29)</f>
        <v>7.2</v>
      </c>
      <c r="F29" s="412">
        <v>7.2</v>
      </c>
      <c r="G29" s="449">
        <v>0</v>
      </c>
      <c r="H29" s="448" t="s">
        <v>30</v>
      </c>
      <c r="I29" s="450">
        <f t="shared" ref="I29:I33" si="7">SUM(J29:L29)</f>
        <v>0</v>
      </c>
      <c r="J29" s="412" t="s">
        <v>63</v>
      </c>
      <c r="K29" s="412" t="s">
        <v>63</v>
      </c>
      <c r="L29" s="466">
        <v>0</v>
      </c>
      <c r="M29" s="13"/>
      <c r="N29" s="49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</row>
    <row r="30" spans="1:25" ht="18" customHeight="1" x14ac:dyDescent="0.25">
      <c r="A30" s="13"/>
      <c r="B30" s="166"/>
      <c r="C30" s="13"/>
      <c r="D30" s="13" t="s">
        <v>193</v>
      </c>
      <c r="E30" s="233">
        <f t="shared" si="6"/>
        <v>212.94043634408575</v>
      </c>
      <c r="F30" s="412">
        <v>212.94043634408575</v>
      </c>
      <c r="G30" s="449">
        <v>0</v>
      </c>
      <c r="H30" s="448" t="s">
        <v>30</v>
      </c>
      <c r="I30" s="450">
        <f t="shared" si="7"/>
        <v>0</v>
      </c>
      <c r="J30" s="412" t="s">
        <v>63</v>
      </c>
      <c r="K30" s="412" t="s">
        <v>63</v>
      </c>
      <c r="L30" s="466">
        <v>0</v>
      </c>
      <c r="M30" s="13"/>
      <c r="N30" s="49"/>
      <c r="O30" s="13"/>
      <c r="P30" s="49"/>
      <c r="Q30" s="13"/>
      <c r="R30" s="13"/>
      <c r="S30" s="13"/>
      <c r="T30" s="13"/>
      <c r="U30" s="13"/>
      <c r="V30" s="13"/>
      <c r="W30" s="13"/>
      <c r="X30" s="13"/>
      <c r="Y30" s="13"/>
    </row>
    <row r="31" spans="1:25" ht="18" customHeight="1" x14ac:dyDescent="0.25">
      <c r="A31" s="13"/>
      <c r="B31" s="166"/>
      <c r="C31" s="13"/>
      <c r="D31" s="13" t="s">
        <v>194</v>
      </c>
      <c r="E31" s="233">
        <f t="shared" si="6"/>
        <v>3052.7399999999993</v>
      </c>
      <c r="F31" s="412">
        <v>1264.4600000000003</v>
      </c>
      <c r="G31" s="449">
        <v>0</v>
      </c>
      <c r="H31" s="448" t="s">
        <v>30</v>
      </c>
      <c r="I31" s="450">
        <f t="shared" si="7"/>
        <v>1788.2799999999991</v>
      </c>
      <c r="J31" s="412" t="s">
        <v>63</v>
      </c>
      <c r="K31" s="412">
        <v>1788.2799999999991</v>
      </c>
      <c r="L31" s="466">
        <v>0</v>
      </c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</row>
    <row r="32" spans="1:25" ht="18" customHeight="1" x14ac:dyDescent="0.25">
      <c r="A32" s="13"/>
      <c r="B32" s="166"/>
      <c r="C32" s="13"/>
      <c r="D32" s="13" t="s">
        <v>195</v>
      </c>
      <c r="E32" s="233">
        <f t="shared" si="6"/>
        <v>106.85369999999998</v>
      </c>
      <c r="F32" s="412">
        <v>106.85369999999998</v>
      </c>
      <c r="G32" s="449">
        <v>0</v>
      </c>
      <c r="H32" s="448" t="s">
        <v>30</v>
      </c>
      <c r="I32" s="450">
        <f t="shared" si="7"/>
        <v>0</v>
      </c>
      <c r="J32" s="412" t="s">
        <v>63</v>
      </c>
      <c r="K32" s="412" t="s">
        <v>63</v>
      </c>
      <c r="L32" s="466">
        <v>0</v>
      </c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</row>
    <row r="33" spans="1:25" ht="18" customHeight="1" x14ac:dyDescent="0.25">
      <c r="A33" s="13"/>
      <c r="B33" s="166"/>
      <c r="C33" s="13"/>
      <c r="D33" s="13" t="s">
        <v>114</v>
      </c>
      <c r="E33" s="233">
        <f t="shared" si="6"/>
        <v>86.777499999999918</v>
      </c>
      <c r="F33" s="412">
        <v>86.777499999999918</v>
      </c>
      <c r="G33" s="449">
        <v>0</v>
      </c>
      <c r="H33" s="448" t="s">
        <v>30</v>
      </c>
      <c r="I33" s="450">
        <f t="shared" si="7"/>
        <v>0</v>
      </c>
      <c r="J33" s="412" t="s">
        <v>63</v>
      </c>
      <c r="K33" s="412" t="s">
        <v>63</v>
      </c>
      <c r="L33" s="466">
        <v>0</v>
      </c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</row>
    <row r="34" spans="1:25" ht="9.75" customHeight="1" x14ac:dyDescent="0.2">
      <c r="A34" s="13"/>
      <c r="B34" s="166"/>
      <c r="C34" s="13"/>
      <c r="D34" s="13"/>
      <c r="E34" s="233"/>
      <c r="F34" s="451"/>
      <c r="G34" s="451"/>
      <c r="H34" s="233"/>
      <c r="I34" s="233"/>
      <c r="J34" s="233"/>
      <c r="K34" s="233"/>
      <c r="L34" s="465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  <row r="35" spans="1:25" ht="24" customHeight="1" x14ac:dyDescent="0.2">
      <c r="A35" s="13"/>
      <c r="B35" s="444"/>
      <c r="C35" s="445" t="s">
        <v>196</v>
      </c>
      <c r="D35" s="445"/>
      <c r="E35" s="446">
        <f t="shared" ref="E35:E56" si="8">SUM(F35:I35)</f>
        <v>373.08800000000002</v>
      </c>
      <c r="F35" s="452">
        <v>373.08800000000002</v>
      </c>
      <c r="G35" s="453">
        <v>0</v>
      </c>
      <c r="H35" s="446" t="s">
        <v>30</v>
      </c>
      <c r="I35" s="446">
        <f t="shared" ref="I35:I56" si="9">SUM(J35:L35)</f>
        <v>0</v>
      </c>
      <c r="J35" s="452" t="s">
        <v>63</v>
      </c>
      <c r="K35" s="452" t="s">
        <v>63</v>
      </c>
      <c r="L35" s="464">
        <v>0</v>
      </c>
      <c r="M35" s="13"/>
      <c r="N35" s="103"/>
      <c r="O35" s="78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 spans="1:25" ht="24" customHeight="1" x14ac:dyDescent="0.2">
      <c r="A36" s="13"/>
      <c r="B36" s="444"/>
      <c r="C36" s="445" t="s">
        <v>197</v>
      </c>
      <c r="D36" s="445"/>
      <c r="E36" s="446">
        <f t="shared" si="8"/>
        <v>40</v>
      </c>
      <c r="F36" s="452">
        <v>40</v>
      </c>
      <c r="G36" s="453">
        <v>0</v>
      </c>
      <c r="H36" s="446" t="s">
        <v>30</v>
      </c>
      <c r="I36" s="446">
        <f t="shared" si="9"/>
        <v>0</v>
      </c>
      <c r="J36" s="452" t="s">
        <v>63</v>
      </c>
      <c r="K36" s="452" t="s">
        <v>63</v>
      </c>
      <c r="L36" s="464">
        <v>0</v>
      </c>
      <c r="M36" s="13"/>
      <c r="N36" s="103"/>
      <c r="O36" s="78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spans="1:25" ht="24" customHeight="1" x14ac:dyDescent="0.2">
      <c r="A37" s="13"/>
      <c r="B37" s="444"/>
      <c r="C37" s="445" t="s">
        <v>198</v>
      </c>
      <c r="D37" s="445"/>
      <c r="E37" s="446">
        <f t="shared" si="8"/>
        <v>171.79691200000033</v>
      </c>
      <c r="F37" s="452">
        <v>171.79691200000033</v>
      </c>
      <c r="G37" s="453">
        <v>0</v>
      </c>
      <c r="H37" s="446" t="s">
        <v>30</v>
      </c>
      <c r="I37" s="446">
        <f t="shared" si="9"/>
        <v>0</v>
      </c>
      <c r="J37" s="452" t="s">
        <v>63</v>
      </c>
      <c r="K37" s="452" t="s">
        <v>63</v>
      </c>
      <c r="L37" s="464">
        <v>0</v>
      </c>
      <c r="M37" s="13"/>
      <c r="N37" s="103"/>
      <c r="O37" s="92"/>
      <c r="P37" s="13"/>
      <c r="Q37" s="13"/>
      <c r="R37" s="13"/>
      <c r="S37" s="13"/>
      <c r="T37" s="13"/>
      <c r="U37" s="13"/>
      <c r="V37" s="13"/>
      <c r="W37" s="13"/>
      <c r="X37" s="13"/>
      <c r="Y37" s="13"/>
    </row>
    <row r="38" spans="1:25" ht="24" customHeight="1" x14ac:dyDescent="0.2">
      <c r="A38" s="13"/>
      <c r="B38" s="444"/>
      <c r="C38" s="445" t="s">
        <v>199</v>
      </c>
      <c r="D38" s="445"/>
      <c r="E38" s="446">
        <f t="shared" si="8"/>
        <v>337.35624000000001</v>
      </c>
      <c r="F38" s="452">
        <v>334.65324000000004</v>
      </c>
      <c r="G38" s="453">
        <v>2.7030000000000003</v>
      </c>
      <c r="H38" s="446" t="s">
        <v>30</v>
      </c>
      <c r="I38" s="446">
        <f t="shared" si="9"/>
        <v>0</v>
      </c>
      <c r="J38" s="452" t="s">
        <v>63</v>
      </c>
      <c r="K38" s="452" t="s">
        <v>63</v>
      </c>
      <c r="L38" s="464">
        <v>0</v>
      </c>
      <c r="M38" s="13"/>
      <c r="N38" s="103"/>
      <c r="P38" s="13"/>
      <c r="Q38" s="13"/>
      <c r="R38" s="13"/>
      <c r="S38" s="13"/>
      <c r="T38" s="13"/>
      <c r="U38" s="13"/>
      <c r="V38" s="13"/>
      <c r="W38" s="13"/>
      <c r="X38" s="13"/>
      <c r="Y38" s="13"/>
    </row>
    <row r="39" spans="1:25" ht="24" customHeight="1" x14ac:dyDescent="0.2">
      <c r="A39" s="13"/>
      <c r="B39" s="444"/>
      <c r="C39" s="445" t="s">
        <v>200</v>
      </c>
      <c r="D39" s="445"/>
      <c r="E39" s="446">
        <f t="shared" si="8"/>
        <v>1063.6000000000108</v>
      </c>
      <c r="F39" s="452">
        <v>1063.6000000000108</v>
      </c>
      <c r="G39" s="453">
        <v>0</v>
      </c>
      <c r="H39" s="446" t="s">
        <v>30</v>
      </c>
      <c r="I39" s="446">
        <f t="shared" si="9"/>
        <v>0</v>
      </c>
      <c r="J39" s="452" t="s">
        <v>63</v>
      </c>
      <c r="K39" s="452" t="s">
        <v>63</v>
      </c>
      <c r="L39" s="464">
        <v>0</v>
      </c>
      <c r="M39" s="13"/>
      <c r="N39" s="103"/>
      <c r="P39" s="13"/>
      <c r="Q39" s="13"/>
      <c r="R39" s="13"/>
      <c r="S39" s="13"/>
      <c r="T39" s="13"/>
      <c r="U39" s="13"/>
      <c r="V39" s="13"/>
      <c r="W39" s="13"/>
      <c r="X39" s="13"/>
      <c r="Y39" s="13"/>
    </row>
    <row r="40" spans="1:25" ht="24" customHeight="1" x14ac:dyDescent="0.2">
      <c r="A40" s="13"/>
      <c r="B40" s="444"/>
      <c r="C40" s="445" t="s">
        <v>201</v>
      </c>
      <c r="D40" s="454"/>
      <c r="E40" s="446">
        <f t="shared" si="8"/>
        <v>450.01429999999959</v>
      </c>
      <c r="F40" s="452">
        <v>450.01429999999959</v>
      </c>
      <c r="G40" s="453">
        <v>0</v>
      </c>
      <c r="H40" s="446" t="s">
        <v>30</v>
      </c>
      <c r="I40" s="446">
        <f t="shared" si="9"/>
        <v>0</v>
      </c>
      <c r="J40" s="452" t="s">
        <v>63</v>
      </c>
      <c r="K40" s="452" t="s">
        <v>63</v>
      </c>
      <c r="L40" s="464">
        <v>0</v>
      </c>
      <c r="M40" s="13"/>
      <c r="N40" s="103"/>
      <c r="P40" s="13"/>
      <c r="Q40" s="13"/>
      <c r="R40" s="13"/>
      <c r="S40" s="13"/>
      <c r="T40" s="13"/>
      <c r="U40" s="13"/>
      <c r="V40" s="13"/>
      <c r="W40" s="13"/>
      <c r="X40" s="13"/>
      <c r="Y40" s="13"/>
    </row>
    <row r="41" spans="1:25" ht="24" customHeight="1" x14ac:dyDescent="0.2">
      <c r="A41" s="13"/>
      <c r="B41" s="444"/>
      <c r="C41" s="445" t="s">
        <v>202</v>
      </c>
      <c r="D41" s="445"/>
      <c r="E41" s="446">
        <f t="shared" si="8"/>
        <v>2103.3720000000067</v>
      </c>
      <c r="F41" s="452">
        <v>2090.2767200000067</v>
      </c>
      <c r="G41" s="453">
        <v>13.095279999999999</v>
      </c>
      <c r="H41" s="446" t="s">
        <v>30</v>
      </c>
      <c r="I41" s="446">
        <f t="shared" si="9"/>
        <v>0</v>
      </c>
      <c r="J41" s="452" t="s">
        <v>63</v>
      </c>
      <c r="K41" s="452" t="s">
        <v>63</v>
      </c>
      <c r="L41" s="464">
        <v>0</v>
      </c>
      <c r="M41" s="13"/>
      <c r="N41" s="103"/>
      <c r="P41" s="13"/>
      <c r="Q41" s="13"/>
      <c r="R41" s="13"/>
      <c r="S41" s="13"/>
      <c r="T41" s="13"/>
      <c r="U41" s="13"/>
      <c r="V41" s="13"/>
      <c r="W41" s="13"/>
      <c r="X41" s="13"/>
      <c r="Y41" s="13"/>
    </row>
    <row r="42" spans="1:25" ht="24" customHeight="1" x14ac:dyDescent="0.2">
      <c r="A42" s="13"/>
      <c r="B42" s="444"/>
      <c r="C42" s="445" t="s">
        <v>203</v>
      </c>
      <c r="D42" s="445"/>
      <c r="E42" s="446">
        <f t="shared" si="8"/>
        <v>5163.7722400000002</v>
      </c>
      <c r="F42" s="452">
        <v>782.74264000000028</v>
      </c>
      <c r="G42" s="453">
        <v>4381.0295999999998</v>
      </c>
      <c r="H42" s="446" t="s">
        <v>30</v>
      </c>
      <c r="I42" s="446">
        <f t="shared" si="9"/>
        <v>0</v>
      </c>
      <c r="J42" s="452" t="s">
        <v>63</v>
      </c>
      <c r="K42" s="452" t="s">
        <v>63</v>
      </c>
      <c r="L42" s="464">
        <v>0</v>
      </c>
      <c r="M42" s="13"/>
      <c r="N42" s="103"/>
      <c r="P42" s="13"/>
      <c r="Q42" s="13"/>
      <c r="R42" s="13"/>
      <c r="S42" s="13"/>
      <c r="T42" s="13"/>
      <c r="U42" s="13"/>
      <c r="V42" s="13"/>
      <c r="W42" s="13"/>
      <c r="X42" s="13"/>
      <c r="Y42" s="13"/>
    </row>
    <row r="43" spans="1:25" ht="24" customHeight="1" x14ac:dyDescent="0.2">
      <c r="A43" s="13"/>
      <c r="B43" s="444"/>
      <c r="C43" s="445" t="s">
        <v>204</v>
      </c>
      <c r="D43" s="445"/>
      <c r="E43" s="446">
        <f t="shared" si="8"/>
        <v>651.9030000000015</v>
      </c>
      <c r="F43" s="452">
        <v>651.9030000000015</v>
      </c>
      <c r="G43" s="453">
        <v>0</v>
      </c>
      <c r="H43" s="446" t="s">
        <v>30</v>
      </c>
      <c r="I43" s="446">
        <f t="shared" si="9"/>
        <v>0</v>
      </c>
      <c r="J43" s="452" t="s">
        <v>63</v>
      </c>
      <c r="K43" s="452" t="s">
        <v>63</v>
      </c>
      <c r="L43" s="464">
        <v>0</v>
      </c>
      <c r="M43" s="13"/>
      <c r="N43" s="103"/>
      <c r="P43" s="13"/>
      <c r="Q43" s="13"/>
      <c r="R43" s="13"/>
      <c r="S43" s="13"/>
      <c r="T43" s="13"/>
      <c r="U43" s="13"/>
      <c r="V43" s="13"/>
      <c r="W43" s="13"/>
      <c r="X43" s="13"/>
      <c r="Y43" s="13"/>
    </row>
    <row r="44" spans="1:25" ht="24" customHeight="1" x14ac:dyDescent="0.2">
      <c r="A44" s="13"/>
      <c r="B44" s="444"/>
      <c r="C44" s="445" t="s">
        <v>205</v>
      </c>
      <c r="D44" s="445"/>
      <c r="E44" s="446">
        <f t="shared" si="8"/>
        <v>0</v>
      </c>
      <c r="F44" s="452" t="s">
        <v>63</v>
      </c>
      <c r="G44" s="453">
        <v>0</v>
      </c>
      <c r="H44" s="446" t="s">
        <v>30</v>
      </c>
      <c r="I44" s="446">
        <f t="shared" si="9"/>
        <v>0</v>
      </c>
      <c r="J44" s="452" t="s">
        <v>63</v>
      </c>
      <c r="K44" s="452" t="s">
        <v>63</v>
      </c>
      <c r="L44" s="464">
        <v>0</v>
      </c>
      <c r="M44" s="13"/>
      <c r="N44" s="103"/>
      <c r="P44" s="13"/>
      <c r="Q44" s="13"/>
      <c r="R44" s="13"/>
      <c r="S44" s="13"/>
      <c r="T44" s="13"/>
      <c r="U44" s="13"/>
      <c r="V44" s="13"/>
      <c r="W44" s="13"/>
      <c r="X44" s="13"/>
      <c r="Y44" s="13"/>
    </row>
    <row r="45" spans="1:25" ht="24" customHeight="1" x14ac:dyDescent="0.2">
      <c r="A45" s="13"/>
      <c r="B45" s="444"/>
      <c r="C45" s="445" t="s">
        <v>206</v>
      </c>
      <c r="D45" s="445"/>
      <c r="E45" s="446">
        <f t="shared" si="8"/>
        <v>3896.464600000159</v>
      </c>
      <c r="F45" s="452">
        <v>3396.6801205536199</v>
      </c>
      <c r="G45" s="453">
        <v>499.78447944653914</v>
      </c>
      <c r="H45" s="446" t="s">
        <v>30</v>
      </c>
      <c r="I45" s="446">
        <f t="shared" si="9"/>
        <v>0</v>
      </c>
      <c r="J45" s="452" t="s">
        <v>63</v>
      </c>
      <c r="K45" s="452" t="s">
        <v>63</v>
      </c>
      <c r="L45" s="464">
        <v>0</v>
      </c>
      <c r="M45" s="13"/>
      <c r="N45" s="103"/>
      <c r="P45" s="13"/>
      <c r="Q45" s="13"/>
      <c r="R45" s="13"/>
      <c r="S45" s="13"/>
      <c r="T45" s="13"/>
      <c r="U45" s="13"/>
      <c r="V45" s="13"/>
      <c r="W45" s="13"/>
      <c r="X45" s="13"/>
      <c r="Y45" s="13"/>
    </row>
    <row r="46" spans="1:25" ht="24" customHeight="1" x14ac:dyDescent="0.2">
      <c r="A46" s="13"/>
      <c r="B46" s="444"/>
      <c r="C46" s="445" t="s">
        <v>207</v>
      </c>
      <c r="D46" s="454"/>
      <c r="E46" s="446">
        <f t="shared" si="8"/>
        <v>346.25884999999988</v>
      </c>
      <c r="F46" s="452">
        <v>346.25884999999988</v>
      </c>
      <c r="G46" s="453">
        <v>0</v>
      </c>
      <c r="H46" s="446" t="s">
        <v>30</v>
      </c>
      <c r="I46" s="446">
        <f t="shared" si="9"/>
        <v>0</v>
      </c>
      <c r="J46" s="452" t="s">
        <v>63</v>
      </c>
      <c r="K46" s="452" t="s">
        <v>63</v>
      </c>
      <c r="L46" s="464">
        <v>0</v>
      </c>
      <c r="M46" s="13"/>
      <c r="N46" s="103"/>
      <c r="P46" s="13"/>
      <c r="Q46" s="13"/>
      <c r="R46" s="13"/>
      <c r="S46" s="13"/>
      <c r="T46" s="13"/>
      <c r="U46" s="13"/>
      <c r="V46" s="13"/>
      <c r="W46" s="13"/>
      <c r="X46" s="13"/>
      <c r="Y46" s="13"/>
    </row>
    <row r="47" spans="1:25" ht="24" customHeight="1" x14ac:dyDescent="0.2">
      <c r="A47" s="13"/>
      <c r="B47" s="444"/>
      <c r="C47" s="445" t="s">
        <v>208</v>
      </c>
      <c r="D47" s="445"/>
      <c r="E47" s="446">
        <f t="shared" si="8"/>
        <v>10.272500000000006</v>
      </c>
      <c r="F47" s="452">
        <v>10.272500000000006</v>
      </c>
      <c r="G47" s="453">
        <v>0</v>
      </c>
      <c r="H47" s="446" t="s">
        <v>30</v>
      </c>
      <c r="I47" s="446">
        <f t="shared" si="9"/>
        <v>0</v>
      </c>
      <c r="J47" s="452" t="s">
        <v>63</v>
      </c>
      <c r="K47" s="452" t="s">
        <v>63</v>
      </c>
      <c r="L47" s="464">
        <v>0</v>
      </c>
      <c r="M47" s="13"/>
      <c r="N47" s="103"/>
      <c r="P47" s="13"/>
      <c r="Q47" s="13"/>
      <c r="R47" s="13"/>
      <c r="S47" s="13"/>
      <c r="T47" s="13"/>
      <c r="U47" s="13"/>
      <c r="V47" s="13"/>
      <c r="W47" s="13"/>
      <c r="X47" s="13"/>
      <c r="Y47" s="13"/>
    </row>
    <row r="48" spans="1:25" ht="24" customHeight="1" x14ac:dyDescent="0.2">
      <c r="A48" s="13"/>
      <c r="B48" s="444"/>
      <c r="C48" s="445" t="s">
        <v>209</v>
      </c>
      <c r="D48" s="445"/>
      <c r="E48" s="446">
        <f t="shared" si="8"/>
        <v>351.42310000000003</v>
      </c>
      <c r="F48" s="452">
        <v>231.78455000000005</v>
      </c>
      <c r="G48" s="453">
        <v>119.63855</v>
      </c>
      <c r="H48" s="446" t="s">
        <v>30</v>
      </c>
      <c r="I48" s="446">
        <f t="shared" si="9"/>
        <v>0</v>
      </c>
      <c r="J48" s="452" t="s">
        <v>63</v>
      </c>
      <c r="K48" s="452" t="s">
        <v>63</v>
      </c>
      <c r="L48" s="464">
        <v>0</v>
      </c>
      <c r="M48" s="13"/>
      <c r="N48" s="103"/>
      <c r="P48" s="13"/>
      <c r="Q48" s="13"/>
      <c r="R48" s="13"/>
      <c r="S48" s="13"/>
      <c r="T48" s="13"/>
      <c r="U48" s="13"/>
      <c r="V48" s="13"/>
      <c r="W48" s="13"/>
      <c r="X48" s="13"/>
      <c r="Y48" s="13"/>
    </row>
    <row r="49" spans="1:25" ht="24" customHeight="1" x14ac:dyDescent="0.2">
      <c r="A49" s="13"/>
      <c r="B49" s="444"/>
      <c r="C49" s="445" t="s">
        <v>210</v>
      </c>
      <c r="D49" s="445"/>
      <c r="E49" s="446">
        <f t="shared" si="8"/>
        <v>736.3239999999987</v>
      </c>
      <c r="F49" s="452">
        <v>736.3239999999987</v>
      </c>
      <c r="G49" s="453">
        <v>0</v>
      </c>
      <c r="H49" s="446" t="s">
        <v>30</v>
      </c>
      <c r="I49" s="446">
        <f t="shared" si="9"/>
        <v>0</v>
      </c>
      <c r="J49" s="452" t="s">
        <v>63</v>
      </c>
      <c r="K49" s="452" t="s">
        <v>63</v>
      </c>
      <c r="L49" s="464">
        <v>0</v>
      </c>
      <c r="M49" s="13"/>
      <c r="N49" s="103"/>
      <c r="P49" s="13"/>
      <c r="Q49" s="13"/>
      <c r="R49" s="13"/>
      <c r="S49" s="13"/>
      <c r="T49" s="13"/>
      <c r="U49" s="13"/>
      <c r="V49" s="13"/>
      <c r="W49" s="13"/>
      <c r="X49" s="13"/>
      <c r="Y49" s="13"/>
    </row>
    <row r="50" spans="1:25" ht="24" customHeight="1" x14ac:dyDescent="0.2">
      <c r="A50" s="13"/>
      <c r="B50" s="444"/>
      <c r="C50" s="445" t="s">
        <v>211</v>
      </c>
      <c r="D50" s="445"/>
      <c r="E50" s="446">
        <f t="shared" si="8"/>
        <v>0</v>
      </c>
      <c r="F50" s="452" t="s">
        <v>63</v>
      </c>
      <c r="G50" s="453">
        <v>0</v>
      </c>
      <c r="H50" s="446" t="s">
        <v>30</v>
      </c>
      <c r="I50" s="446">
        <f t="shared" si="9"/>
        <v>0</v>
      </c>
      <c r="J50" s="452" t="s">
        <v>63</v>
      </c>
      <c r="K50" s="452" t="s">
        <v>63</v>
      </c>
      <c r="L50" s="464">
        <v>0</v>
      </c>
      <c r="M50" s="13"/>
      <c r="N50" s="103"/>
      <c r="P50" s="13"/>
      <c r="Q50" s="13"/>
      <c r="R50" s="13"/>
      <c r="S50" s="13"/>
      <c r="T50" s="13"/>
      <c r="U50" s="13"/>
      <c r="V50" s="13"/>
      <c r="W50" s="13"/>
      <c r="X50" s="13"/>
      <c r="Y50" s="13"/>
    </row>
    <row r="51" spans="1:25" ht="24" customHeight="1" x14ac:dyDescent="0.2">
      <c r="A51" s="13"/>
      <c r="B51" s="444"/>
      <c r="C51" s="445" t="s">
        <v>212</v>
      </c>
      <c r="D51" s="445"/>
      <c r="E51" s="446">
        <f t="shared" si="8"/>
        <v>5751.0975200000048</v>
      </c>
      <c r="F51" s="452">
        <v>1655.9726594465405</v>
      </c>
      <c r="G51" s="453">
        <v>4095.1248605534638</v>
      </c>
      <c r="H51" s="446" t="s">
        <v>30</v>
      </c>
      <c r="I51" s="446">
        <f t="shared" si="9"/>
        <v>0</v>
      </c>
      <c r="J51" s="452" t="s">
        <v>63</v>
      </c>
      <c r="K51" s="452" t="s">
        <v>63</v>
      </c>
      <c r="L51" s="464">
        <v>0</v>
      </c>
      <c r="M51" s="13"/>
      <c r="N51" s="103"/>
      <c r="P51" s="13"/>
      <c r="Q51" s="13"/>
      <c r="R51" s="13"/>
      <c r="S51" s="13"/>
      <c r="T51" s="13"/>
      <c r="U51" s="13"/>
      <c r="V51" s="13"/>
      <c r="W51" s="13"/>
      <c r="X51" s="13"/>
      <c r="Y51" s="13"/>
    </row>
    <row r="52" spans="1:25" ht="24" customHeight="1" x14ac:dyDescent="0.2">
      <c r="A52" s="13"/>
      <c r="B52" s="444"/>
      <c r="C52" s="445" t="s">
        <v>213</v>
      </c>
      <c r="D52" s="445"/>
      <c r="E52" s="446">
        <f t="shared" si="8"/>
        <v>1680.3850200000002</v>
      </c>
      <c r="F52" s="452">
        <v>938.07957889961335</v>
      </c>
      <c r="G52" s="453">
        <v>742.30544110038682</v>
      </c>
      <c r="H52" s="446" t="s">
        <v>30</v>
      </c>
      <c r="I52" s="446">
        <f t="shared" si="9"/>
        <v>0</v>
      </c>
      <c r="J52" s="452" t="s">
        <v>63</v>
      </c>
      <c r="K52" s="452" t="s">
        <v>63</v>
      </c>
      <c r="L52" s="464">
        <v>0</v>
      </c>
      <c r="M52" s="13"/>
      <c r="N52" s="103"/>
      <c r="P52" s="13"/>
      <c r="Q52" s="13"/>
      <c r="R52" s="13"/>
      <c r="S52" s="13"/>
      <c r="T52" s="13"/>
      <c r="U52" s="13"/>
      <c r="V52" s="13"/>
      <c r="W52" s="13"/>
      <c r="X52" s="13"/>
      <c r="Y52" s="13"/>
    </row>
    <row r="53" spans="1:25" ht="24" customHeight="1" x14ac:dyDescent="0.3">
      <c r="A53" s="13"/>
      <c r="B53" s="444"/>
      <c r="C53" s="445" t="s">
        <v>214</v>
      </c>
      <c r="D53" s="455"/>
      <c r="E53" s="446">
        <f t="shared" si="8"/>
        <v>32832.517487499957</v>
      </c>
      <c r="F53" s="452">
        <v>29559.157023016334</v>
      </c>
      <c r="G53" s="453">
        <v>3261.3604644836246</v>
      </c>
      <c r="H53" s="446" t="s">
        <v>30</v>
      </c>
      <c r="I53" s="446">
        <f t="shared" si="9"/>
        <v>12</v>
      </c>
      <c r="J53" s="452" t="s">
        <v>63</v>
      </c>
      <c r="K53" s="452" t="s">
        <v>63</v>
      </c>
      <c r="L53" s="464">
        <v>12</v>
      </c>
      <c r="M53" s="49"/>
      <c r="N53" s="103"/>
      <c r="P53" s="13"/>
      <c r="Q53" s="13"/>
      <c r="R53" s="13"/>
      <c r="S53" s="13"/>
      <c r="T53" s="13"/>
      <c r="U53" s="13"/>
      <c r="V53" s="13"/>
      <c r="W53" s="13"/>
      <c r="X53" s="13"/>
      <c r="Y53" s="13"/>
    </row>
    <row r="54" spans="1:25" ht="24" customHeight="1" x14ac:dyDescent="0.2">
      <c r="A54" s="13"/>
      <c r="B54" s="444"/>
      <c r="C54" s="445" t="s">
        <v>215</v>
      </c>
      <c r="D54" s="445"/>
      <c r="E54" s="446">
        <f t="shared" si="8"/>
        <v>3078.7500000000023</v>
      </c>
      <c r="F54" s="452">
        <v>3078.7500000000023</v>
      </c>
      <c r="G54" s="453">
        <v>0</v>
      </c>
      <c r="H54" s="446" t="s">
        <v>30</v>
      </c>
      <c r="I54" s="446">
        <f t="shared" si="9"/>
        <v>0</v>
      </c>
      <c r="J54" s="452" t="s">
        <v>63</v>
      </c>
      <c r="K54" s="452" t="s">
        <v>63</v>
      </c>
      <c r="L54" s="464">
        <v>0</v>
      </c>
      <c r="M54" s="13"/>
      <c r="N54" s="103"/>
      <c r="P54" s="13"/>
      <c r="Q54" s="13"/>
      <c r="R54" s="13"/>
      <c r="S54" s="13"/>
      <c r="T54" s="13"/>
      <c r="U54" s="13"/>
      <c r="V54" s="13"/>
      <c r="W54" s="13"/>
      <c r="X54" s="13"/>
      <c r="Y54" s="13"/>
    </row>
    <row r="55" spans="1:25" ht="24" customHeight="1" x14ac:dyDescent="0.2">
      <c r="A55" s="13"/>
      <c r="B55" s="444"/>
      <c r="C55" s="445" t="s">
        <v>216</v>
      </c>
      <c r="D55" s="445"/>
      <c r="E55" s="446">
        <f t="shared" si="8"/>
        <v>49.391999999999996</v>
      </c>
      <c r="F55" s="452">
        <v>49.391999999999996</v>
      </c>
      <c r="G55" s="453">
        <v>0</v>
      </c>
      <c r="H55" s="446" t="s">
        <v>30</v>
      </c>
      <c r="I55" s="446">
        <f t="shared" si="9"/>
        <v>0</v>
      </c>
      <c r="J55" s="452" t="s">
        <v>63</v>
      </c>
      <c r="K55" s="452" t="s">
        <v>63</v>
      </c>
      <c r="L55" s="464">
        <v>0</v>
      </c>
      <c r="M55" s="13"/>
      <c r="N55" s="103"/>
      <c r="P55" s="13"/>
      <c r="Q55" s="13"/>
      <c r="R55" s="13"/>
      <c r="S55" s="13"/>
      <c r="T55" s="13"/>
      <c r="U55" s="13"/>
      <c r="V55" s="13"/>
      <c r="W55" s="13"/>
      <c r="X55" s="13"/>
      <c r="Y55" s="13"/>
    </row>
    <row r="56" spans="1:25" ht="24" customHeight="1" x14ac:dyDescent="0.2">
      <c r="A56" s="13"/>
      <c r="B56" s="444"/>
      <c r="C56" s="445" t="s">
        <v>217</v>
      </c>
      <c r="D56" s="445"/>
      <c r="E56" s="446">
        <f t="shared" si="8"/>
        <v>18.968800000000002</v>
      </c>
      <c r="F56" s="452" t="s">
        <v>63</v>
      </c>
      <c r="G56" s="453">
        <v>18.968800000000002</v>
      </c>
      <c r="H56" s="446" t="s">
        <v>30</v>
      </c>
      <c r="I56" s="446">
        <f t="shared" si="9"/>
        <v>0</v>
      </c>
      <c r="J56" s="452" t="s">
        <v>63</v>
      </c>
      <c r="K56" s="452" t="s">
        <v>63</v>
      </c>
      <c r="L56" s="464">
        <v>0</v>
      </c>
      <c r="M56" s="13"/>
      <c r="N56" s="103"/>
      <c r="P56" s="13"/>
      <c r="Q56" s="13"/>
      <c r="R56" s="13"/>
      <c r="S56" s="13"/>
      <c r="T56" s="13"/>
      <c r="U56" s="13"/>
      <c r="V56" s="13"/>
      <c r="W56" s="13"/>
      <c r="X56" s="13"/>
      <c r="Y56" s="13"/>
    </row>
    <row r="57" spans="1:25" ht="7.5" customHeight="1" x14ac:dyDescent="0.2">
      <c r="A57" s="13"/>
      <c r="B57" s="185"/>
      <c r="C57" s="186"/>
      <c r="D57" s="186"/>
      <c r="E57" s="186"/>
      <c r="F57" s="187"/>
      <c r="G57" s="186"/>
      <c r="H57" s="186"/>
      <c r="I57" s="186"/>
      <c r="J57" s="186"/>
      <c r="K57" s="186"/>
      <c r="L57" s="467"/>
      <c r="M57" s="27"/>
      <c r="N57" s="103"/>
      <c r="P57" s="27"/>
      <c r="Q57" s="27"/>
      <c r="R57" s="27"/>
      <c r="S57" s="27"/>
      <c r="T57" s="27"/>
      <c r="U57" s="27"/>
      <c r="V57" s="27"/>
      <c r="W57" s="27"/>
      <c r="X57" s="27"/>
      <c r="Y57" s="27"/>
    </row>
    <row r="58" spans="1:25" ht="12" customHeight="1" x14ac:dyDescent="0.2">
      <c r="A58" s="13"/>
      <c r="B58" s="438" t="s">
        <v>218</v>
      </c>
      <c r="D58" s="436"/>
      <c r="E58" s="436"/>
      <c r="F58" s="437"/>
      <c r="G58" s="436"/>
      <c r="H58" s="436"/>
      <c r="I58" s="436"/>
      <c r="J58" s="436"/>
      <c r="K58" s="436"/>
      <c r="L58" s="436"/>
      <c r="M58" s="27"/>
      <c r="N58" s="103"/>
      <c r="P58" s="27"/>
      <c r="Q58" s="27"/>
      <c r="R58" s="27"/>
      <c r="S58" s="27"/>
      <c r="T58" s="27"/>
      <c r="U58" s="27"/>
      <c r="V58" s="27"/>
      <c r="W58" s="27"/>
      <c r="X58" s="27"/>
      <c r="Y58" s="27"/>
    </row>
    <row r="59" spans="1:25" ht="11.25" customHeight="1" x14ac:dyDescent="0.2">
      <c r="A59" s="13"/>
      <c r="B59" s="30" t="s">
        <v>219</v>
      </c>
      <c r="C59" s="27"/>
      <c r="D59" s="27"/>
      <c r="E59" s="107"/>
      <c r="F59" s="111"/>
      <c r="G59" s="78"/>
      <c r="H59" s="78"/>
      <c r="I59" s="107"/>
      <c r="J59" s="78"/>
      <c r="K59" s="78"/>
      <c r="L59" s="78"/>
      <c r="M59" s="27"/>
      <c r="N59" s="103"/>
      <c r="P59" s="27"/>
      <c r="Q59" s="27"/>
      <c r="R59" s="27"/>
      <c r="S59" s="27"/>
      <c r="T59" s="27"/>
      <c r="U59" s="27"/>
      <c r="V59" s="27"/>
      <c r="W59" s="27"/>
      <c r="X59" s="27"/>
      <c r="Y59" s="27"/>
    </row>
    <row r="60" spans="1:25" ht="12.75" customHeight="1" x14ac:dyDescent="0.2">
      <c r="A60" s="30"/>
      <c r="B60" s="30" t="s">
        <v>220</v>
      </c>
      <c r="C60" s="30"/>
      <c r="D60" s="30"/>
      <c r="E60" s="112"/>
      <c r="F60" s="94"/>
      <c r="G60" s="94"/>
      <c r="H60" s="94"/>
      <c r="I60" s="112"/>
      <c r="J60" s="94"/>
      <c r="K60" s="94"/>
      <c r="L60" s="94"/>
      <c r="M60" s="30"/>
      <c r="N60" s="103"/>
      <c r="O60" s="92"/>
      <c r="P60" s="30"/>
      <c r="Q60" s="30"/>
      <c r="R60" s="30"/>
      <c r="S60" s="30"/>
      <c r="T60" s="30"/>
      <c r="U60" s="30"/>
      <c r="V60" s="30"/>
      <c r="W60" s="30"/>
      <c r="X60" s="30"/>
      <c r="Y60" s="30"/>
    </row>
    <row r="61" spans="1:25" ht="12.75" customHeight="1" x14ac:dyDescent="0.2">
      <c r="A61" s="27"/>
      <c r="B61" s="30" t="s">
        <v>34</v>
      </c>
      <c r="C61" s="27"/>
      <c r="D61" s="27"/>
      <c r="E61" s="107"/>
      <c r="F61" s="78"/>
      <c r="G61" s="78"/>
      <c r="H61" s="78"/>
      <c r="I61" s="107"/>
      <c r="J61" s="78"/>
      <c r="K61" s="78"/>
      <c r="L61" s="78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</row>
    <row r="62" spans="1:25" ht="12.75" customHeight="1" x14ac:dyDescent="0.2">
      <c r="A62" s="27"/>
      <c r="B62" s="27"/>
      <c r="C62" s="35"/>
      <c r="D62" s="35"/>
      <c r="E62" s="113"/>
      <c r="F62" s="104"/>
      <c r="G62" s="104"/>
      <c r="H62" s="78"/>
      <c r="I62" s="107"/>
      <c r="J62" s="78"/>
      <c r="K62" s="78"/>
      <c r="L62" s="78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</row>
    <row r="63" spans="1:25" ht="12.75" customHeight="1" x14ac:dyDescent="0.2">
      <c r="A63" s="188"/>
      <c r="B63" s="189"/>
      <c r="C63" s="230"/>
      <c r="D63" s="172" t="s">
        <v>180</v>
      </c>
      <c r="E63" s="439">
        <f>+E12</f>
        <v>15045.470059999994</v>
      </c>
      <c r="F63" s="440">
        <f t="shared" ref="F63:F67" si="10">+E63/$E$68</f>
        <v>0.19383811687931915</v>
      </c>
      <c r="G63" s="232"/>
      <c r="H63" s="191"/>
      <c r="I63" s="192"/>
      <c r="J63" s="191"/>
      <c r="K63" s="191"/>
      <c r="L63" s="191"/>
      <c r="M63" s="1"/>
      <c r="N63" s="1"/>
      <c r="O63" s="1"/>
      <c r="P63" s="189"/>
      <c r="Q63" s="189"/>
      <c r="R63" s="189"/>
      <c r="S63" s="189"/>
      <c r="T63" s="189"/>
      <c r="U63" s="189"/>
      <c r="V63" s="189"/>
      <c r="W63" s="189"/>
      <c r="X63" s="189"/>
      <c r="Y63" s="189"/>
    </row>
    <row r="64" spans="1:25" ht="12.75" customHeight="1" x14ac:dyDescent="0.2">
      <c r="A64" s="189"/>
      <c r="B64" s="189"/>
      <c r="C64" s="230"/>
      <c r="D64" s="172" t="s">
        <v>191</v>
      </c>
      <c r="E64" s="439">
        <f>+E27</f>
        <v>3466.5116363440848</v>
      </c>
      <c r="F64" s="440">
        <f t="shared" si="10"/>
        <v>4.4660757360822853E-2</v>
      </c>
      <c r="G64" s="232"/>
      <c r="H64" s="191"/>
      <c r="I64" s="192"/>
      <c r="J64" s="191"/>
      <c r="K64" s="191"/>
      <c r="L64" s="191"/>
      <c r="M64" s="1"/>
      <c r="N64" s="1"/>
      <c r="O64" s="1"/>
      <c r="P64" s="189"/>
      <c r="Q64" s="189"/>
      <c r="R64" s="189"/>
      <c r="S64" s="189"/>
      <c r="T64" s="189"/>
      <c r="U64" s="189"/>
      <c r="V64" s="189"/>
      <c r="W64" s="189"/>
      <c r="X64" s="189"/>
      <c r="Y64" s="189"/>
    </row>
    <row r="65" spans="1:25" ht="12.75" customHeight="1" x14ac:dyDescent="0.2">
      <c r="A65" s="189"/>
      <c r="B65" s="189"/>
      <c r="C65" s="230"/>
      <c r="D65" s="172" t="s">
        <v>214</v>
      </c>
      <c r="E65" s="441">
        <f>+E53</f>
        <v>32832.517487499957</v>
      </c>
      <c r="F65" s="440">
        <f t="shared" si="10"/>
        <v>0.42299730994142892</v>
      </c>
      <c r="G65" s="232"/>
      <c r="H65" s="191"/>
      <c r="I65" s="192"/>
      <c r="J65" s="191"/>
      <c r="K65" s="191"/>
      <c r="L65" s="191"/>
      <c r="M65" s="1"/>
      <c r="N65" s="1"/>
      <c r="O65" s="1"/>
      <c r="P65" s="189"/>
      <c r="Q65" s="189"/>
      <c r="R65" s="189"/>
      <c r="S65" s="189"/>
      <c r="T65" s="189"/>
      <c r="U65" s="189"/>
      <c r="V65" s="189"/>
      <c r="W65" s="189"/>
      <c r="X65" s="189"/>
      <c r="Y65" s="189"/>
    </row>
    <row r="66" spans="1:25" ht="12.75" customHeight="1" x14ac:dyDescent="0.2">
      <c r="A66" s="189"/>
      <c r="B66" s="189"/>
      <c r="C66" s="230"/>
      <c r="D66" s="172" t="s">
        <v>206</v>
      </c>
      <c r="E66" s="439">
        <f>+E45</f>
        <v>3896.464600000159</v>
      </c>
      <c r="F66" s="440">
        <f t="shared" si="10"/>
        <v>5.0200050748760765E-2</v>
      </c>
      <c r="G66" s="232"/>
      <c r="H66" s="191"/>
      <c r="I66" s="192"/>
      <c r="J66" s="191"/>
      <c r="K66" s="191"/>
      <c r="L66" s="191"/>
      <c r="M66" s="1"/>
      <c r="N66" s="1"/>
      <c r="O66" s="1"/>
      <c r="P66" s="189"/>
      <c r="Q66" s="189"/>
      <c r="R66" s="189"/>
      <c r="S66" s="189"/>
      <c r="T66" s="189"/>
      <c r="U66" s="189"/>
      <c r="V66" s="189"/>
      <c r="W66" s="189"/>
      <c r="X66" s="189"/>
      <c r="Y66" s="189"/>
    </row>
    <row r="67" spans="1:25" ht="12.75" customHeight="1" x14ac:dyDescent="0.2">
      <c r="A67" s="189"/>
      <c r="B67" s="189"/>
      <c r="C67" s="230"/>
      <c r="D67" s="172" t="s">
        <v>114</v>
      </c>
      <c r="E67" s="439">
        <f>E10-SUM(E63:E66)</f>
        <v>22377.77448200003</v>
      </c>
      <c r="F67" s="440">
        <f t="shared" si="10"/>
        <v>0.28830376506966837</v>
      </c>
      <c r="G67" s="232"/>
      <c r="H67" s="191"/>
      <c r="I67" s="192"/>
      <c r="J67" s="191"/>
      <c r="K67" s="191"/>
      <c r="L67" s="191"/>
      <c r="M67" s="1"/>
      <c r="N67" s="1"/>
      <c r="O67" s="1"/>
      <c r="P67" s="189"/>
      <c r="Q67" s="189"/>
      <c r="R67" s="189"/>
      <c r="S67" s="189"/>
      <c r="T67" s="189"/>
      <c r="U67" s="189"/>
      <c r="V67" s="189"/>
      <c r="W67" s="189"/>
      <c r="X67" s="189"/>
      <c r="Y67" s="189"/>
    </row>
    <row r="68" spans="1:25" ht="12.75" customHeight="1" x14ac:dyDescent="0.2">
      <c r="A68" s="189"/>
      <c r="B68" s="188"/>
      <c r="C68" s="231"/>
      <c r="D68" s="172" t="s">
        <v>4</v>
      </c>
      <c r="E68" s="439">
        <f>SUM(E63:E67)</f>
        <v>77618.738265844222</v>
      </c>
      <c r="F68" s="172"/>
      <c r="G68" s="232">
        <v>0</v>
      </c>
      <c r="H68" s="190"/>
      <c r="I68" s="193"/>
      <c r="J68" s="190"/>
      <c r="K68" s="190"/>
      <c r="L68" s="190"/>
      <c r="M68" s="27"/>
      <c r="N68" s="27"/>
      <c r="O68" s="27"/>
      <c r="P68" s="188"/>
      <c r="Q68" s="188"/>
      <c r="R68" s="188"/>
      <c r="S68" s="188"/>
      <c r="T68" s="188"/>
      <c r="U68" s="188"/>
      <c r="V68" s="188"/>
      <c r="W68" s="188"/>
      <c r="X68" s="188"/>
      <c r="Y68" s="188"/>
    </row>
    <row r="69" spans="1:25" ht="12.75" customHeight="1" x14ac:dyDescent="0.2">
      <c r="A69" s="27"/>
      <c r="B69" s="27"/>
      <c r="C69" s="35"/>
      <c r="D69" s="149"/>
      <c r="E69" s="442"/>
      <c r="F69" s="96"/>
      <c r="G69" s="104"/>
      <c r="H69" s="78"/>
      <c r="I69" s="107"/>
      <c r="J69" s="78"/>
      <c r="K69" s="78"/>
      <c r="L69" s="78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</row>
    <row r="70" spans="1:25" ht="12.75" customHeight="1" x14ac:dyDescent="0.2">
      <c r="A70" s="27"/>
      <c r="B70" s="27"/>
      <c r="C70" s="35"/>
      <c r="D70" s="35"/>
      <c r="E70" s="113"/>
      <c r="F70" s="104"/>
      <c r="G70" s="104"/>
      <c r="H70" s="78"/>
      <c r="I70" s="107"/>
      <c r="J70" s="78"/>
      <c r="K70" s="78"/>
      <c r="L70" s="78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</row>
    <row r="71" spans="1:25" ht="12.75" customHeight="1" x14ac:dyDescent="0.2">
      <c r="A71" s="27"/>
      <c r="B71" s="27"/>
      <c r="C71" s="27"/>
      <c r="D71" s="27"/>
      <c r="E71" s="107"/>
      <c r="F71" s="78"/>
      <c r="G71" s="78"/>
      <c r="H71" s="78"/>
      <c r="I71" s="107"/>
      <c r="J71" s="78"/>
      <c r="K71" s="78"/>
      <c r="L71" s="78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</row>
    <row r="72" spans="1:25" ht="12.75" customHeight="1" x14ac:dyDescent="0.2">
      <c r="A72" s="27"/>
      <c r="B72" s="27"/>
      <c r="C72" s="27"/>
      <c r="D72" s="27"/>
      <c r="E72" s="107"/>
      <c r="F72" s="78"/>
      <c r="G72" s="78"/>
      <c r="H72" s="78"/>
      <c r="I72" s="107"/>
      <c r="J72" s="78"/>
      <c r="K72" s="78"/>
      <c r="L72" s="78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</row>
    <row r="73" spans="1:25" ht="12.75" customHeight="1" x14ac:dyDescent="0.2">
      <c r="A73" s="27"/>
      <c r="B73" s="27"/>
      <c r="C73" s="27"/>
      <c r="D73" s="27"/>
      <c r="E73" s="107"/>
      <c r="F73" s="78"/>
      <c r="G73" s="78"/>
      <c r="H73" s="78"/>
      <c r="I73" s="107"/>
      <c r="J73" s="78"/>
      <c r="K73" s="78"/>
      <c r="L73" s="78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</row>
    <row r="74" spans="1:25" ht="12.75" customHeight="1" x14ac:dyDescent="0.2">
      <c r="A74" s="35"/>
      <c r="B74" s="35"/>
      <c r="C74" s="35"/>
      <c r="D74" s="35"/>
      <c r="E74" s="113"/>
      <c r="F74" s="104"/>
      <c r="G74" s="78"/>
      <c r="H74" s="104"/>
      <c r="I74" s="107"/>
      <c r="J74" s="78"/>
      <c r="K74" s="78"/>
      <c r="L74" s="78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</row>
    <row r="75" spans="1:25" ht="12.75" customHeight="1" x14ac:dyDescent="0.2">
      <c r="A75" s="35"/>
      <c r="B75" s="35"/>
      <c r="C75" s="35"/>
      <c r="D75" s="35"/>
      <c r="E75" s="113"/>
      <c r="F75" s="104"/>
      <c r="G75" s="78"/>
      <c r="H75" s="104"/>
      <c r="I75" s="107"/>
      <c r="J75" s="78"/>
      <c r="K75" s="78"/>
      <c r="L75" s="78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</row>
    <row r="76" spans="1:25" ht="12.75" customHeight="1" x14ac:dyDescent="0.2">
      <c r="A76" s="35"/>
      <c r="B76" s="35"/>
      <c r="C76" s="35"/>
      <c r="D76" s="35"/>
      <c r="E76" s="113"/>
      <c r="F76" s="104"/>
      <c r="G76" s="78"/>
      <c r="H76" s="104"/>
      <c r="I76" s="107"/>
      <c r="J76" s="78"/>
      <c r="K76" s="78"/>
      <c r="L76" s="78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</row>
    <row r="77" spans="1:25" ht="12.75" customHeight="1" x14ac:dyDescent="0.2">
      <c r="A77" s="35"/>
      <c r="B77" s="35"/>
      <c r="C77" s="35"/>
      <c r="D77" s="35"/>
      <c r="E77" s="113"/>
      <c r="F77" s="104"/>
      <c r="G77" s="78"/>
      <c r="H77" s="104"/>
      <c r="I77" s="107"/>
      <c r="J77" s="78"/>
      <c r="K77" s="78"/>
      <c r="L77" s="78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</row>
    <row r="78" spans="1:25" ht="12.75" customHeight="1" x14ac:dyDescent="0.2">
      <c r="A78" s="27"/>
      <c r="B78" s="27"/>
      <c r="C78" s="27"/>
      <c r="D78" s="27"/>
      <c r="E78" s="107"/>
      <c r="F78" s="78"/>
      <c r="G78" s="78"/>
      <c r="H78" s="78"/>
      <c r="I78" s="107"/>
      <c r="J78" s="78"/>
      <c r="K78" s="78"/>
      <c r="L78" s="78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</row>
    <row r="79" spans="1:25" ht="12.75" customHeight="1" x14ac:dyDescent="0.2">
      <c r="A79" s="27"/>
      <c r="B79" s="27"/>
      <c r="C79" s="27"/>
      <c r="D79" s="27"/>
      <c r="E79" s="107"/>
      <c r="F79" s="78"/>
      <c r="G79" s="78"/>
      <c r="H79" s="78"/>
      <c r="I79" s="107"/>
      <c r="J79" s="78"/>
      <c r="K79" s="78"/>
      <c r="L79" s="78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</row>
    <row r="80" spans="1:25" ht="12.75" customHeight="1" x14ac:dyDescent="0.2">
      <c r="A80" s="27"/>
      <c r="B80" s="27"/>
      <c r="C80" s="27"/>
      <c r="D80" s="27"/>
      <c r="E80" s="107"/>
      <c r="F80" s="78"/>
      <c r="G80" s="78"/>
      <c r="H80" s="78"/>
      <c r="I80" s="107"/>
      <c r="J80" s="78"/>
      <c r="K80" s="78"/>
      <c r="L80" s="78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</row>
    <row r="81" spans="1:25" ht="12.75" customHeight="1" x14ac:dyDescent="0.2">
      <c r="A81" s="27"/>
      <c r="B81" s="27"/>
      <c r="C81" s="27"/>
      <c r="D81" s="27"/>
      <c r="E81" s="107"/>
      <c r="F81" s="78"/>
      <c r="G81" s="78"/>
      <c r="H81" s="78"/>
      <c r="I81" s="107"/>
      <c r="J81" s="78"/>
      <c r="K81" s="78"/>
      <c r="L81" s="78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</row>
    <row r="82" spans="1:25" ht="12.75" customHeight="1" x14ac:dyDescent="0.2">
      <c r="A82" s="27"/>
      <c r="B82" s="27"/>
      <c r="C82" s="27"/>
      <c r="D82" s="27"/>
      <c r="E82" s="107"/>
      <c r="F82" s="78"/>
      <c r="G82" s="78"/>
      <c r="H82" s="78"/>
      <c r="I82" s="107"/>
      <c r="J82" s="78"/>
      <c r="K82" s="78"/>
      <c r="L82" s="78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</row>
    <row r="83" spans="1:25" ht="12.75" customHeight="1" x14ac:dyDescent="0.2">
      <c r="A83" s="27"/>
      <c r="B83" s="27"/>
      <c r="C83" s="27"/>
      <c r="D83" s="27"/>
      <c r="E83" s="107"/>
      <c r="F83" s="78"/>
      <c r="G83" s="78"/>
      <c r="H83" s="78"/>
      <c r="I83" s="107"/>
      <c r="J83" s="78"/>
      <c r="K83" s="78"/>
      <c r="L83" s="78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</row>
    <row r="84" spans="1:25" ht="12.75" customHeight="1" x14ac:dyDescent="0.2">
      <c r="A84" s="27"/>
      <c r="B84" s="27"/>
      <c r="C84" s="27"/>
      <c r="D84" s="27"/>
      <c r="E84" s="107"/>
      <c r="F84" s="78"/>
      <c r="G84" s="78"/>
      <c r="H84" s="78"/>
      <c r="I84" s="107"/>
      <c r="J84" s="78"/>
      <c r="K84" s="78"/>
      <c r="L84" s="78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</row>
    <row r="85" spans="1:25" ht="12.75" customHeight="1" x14ac:dyDescent="0.2">
      <c r="A85" s="27"/>
      <c r="B85" s="27"/>
      <c r="C85" s="27"/>
      <c r="D85" s="30" t="s">
        <v>220</v>
      </c>
      <c r="E85" s="107"/>
      <c r="F85" s="78"/>
      <c r="G85" s="78"/>
      <c r="H85" s="78"/>
      <c r="I85" s="107"/>
      <c r="J85" s="78"/>
      <c r="K85" s="78"/>
      <c r="L85" s="78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</row>
    <row r="86" spans="1:25" ht="12.75" customHeight="1" x14ac:dyDescent="0.2">
      <c r="A86" s="27"/>
      <c r="B86" s="27"/>
      <c r="C86" s="27"/>
      <c r="D86" s="27"/>
      <c r="E86" s="107"/>
      <c r="F86" s="78"/>
      <c r="G86" s="78"/>
      <c r="H86" s="78"/>
      <c r="I86" s="107"/>
      <c r="J86" s="78"/>
      <c r="K86" s="78"/>
      <c r="L86" s="78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</row>
    <row r="87" spans="1:25" ht="12.75" customHeight="1" x14ac:dyDescent="0.2">
      <c r="A87" s="27"/>
      <c r="B87" s="27"/>
      <c r="C87" s="27"/>
      <c r="D87" s="27"/>
      <c r="E87" s="107"/>
      <c r="F87" s="78"/>
      <c r="G87" s="78"/>
      <c r="H87" s="78"/>
      <c r="I87" s="107"/>
      <c r="J87" s="78"/>
      <c r="K87" s="78"/>
      <c r="L87" s="78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</row>
    <row r="88" spans="1:25" ht="12.75" customHeight="1" x14ac:dyDescent="0.2">
      <c r="A88" s="27"/>
      <c r="B88" s="27"/>
      <c r="C88" s="27"/>
      <c r="D88" s="27"/>
      <c r="E88" s="107"/>
      <c r="F88" s="78"/>
      <c r="G88" s="78"/>
      <c r="H88" s="78"/>
      <c r="I88" s="107"/>
      <c r="J88" s="78"/>
      <c r="K88" s="78"/>
      <c r="L88" s="78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</row>
    <row r="89" spans="1:25" ht="12.75" customHeight="1" x14ac:dyDescent="0.2">
      <c r="A89" s="27"/>
      <c r="B89" s="27"/>
      <c r="C89" s="27"/>
      <c r="D89" s="27"/>
      <c r="E89" s="107"/>
      <c r="F89" s="78"/>
      <c r="G89" s="78"/>
      <c r="H89" s="78"/>
      <c r="I89" s="107"/>
      <c r="J89" s="78"/>
      <c r="K89" s="78"/>
      <c r="L89" s="78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</row>
    <row r="90" spans="1:25" ht="12.75" customHeight="1" x14ac:dyDescent="0.2">
      <c r="A90" s="27"/>
      <c r="B90" s="27"/>
      <c r="C90" s="27"/>
      <c r="D90" s="27"/>
      <c r="E90" s="107"/>
      <c r="F90" s="78"/>
      <c r="G90" s="78"/>
      <c r="H90" s="78"/>
      <c r="I90" s="107"/>
      <c r="J90" s="78"/>
      <c r="K90" s="78"/>
      <c r="L90" s="78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</row>
    <row r="91" spans="1:25" ht="12.75" customHeight="1" x14ac:dyDescent="0.2">
      <c r="A91" s="27"/>
      <c r="B91" s="27"/>
      <c r="C91" s="27"/>
      <c r="D91" s="27"/>
      <c r="E91" s="107"/>
      <c r="F91" s="78"/>
      <c r="G91" s="78"/>
      <c r="H91" s="78"/>
      <c r="I91" s="107"/>
      <c r="J91" s="78"/>
      <c r="K91" s="78"/>
      <c r="L91" s="78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</row>
    <row r="92" spans="1:25" ht="12.75" customHeight="1" x14ac:dyDescent="0.2">
      <c r="A92" s="27"/>
      <c r="B92" s="27"/>
      <c r="C92" s="27"/>
      <c r="D92" s="27"/>
      <c r="E92" s="107"/>
      <c r="F92" s="78"/>
      <c r="G92" s="78"/>
      <c r="H92" s="78"/>
      <c r="I92" s="107"/>
      <c r="J92" s="78"/>
      <c r="K92" s="78"/>
      <c r="L92" s="78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</row>
    <row r="93" spans="1:25" ht="12.75" customHeight="1" x14ac:dyDescent="0.2">
      <c r="A93" s="27"/>
      <c r="B93" s="27"/>
      <c r="C93" s="27"/>
      <c r="E93" s="107"/>
      <c r="F93" s="78"/>
      <c r="G93" s="78"/>
      <c r="H93" s="78"/>
      <c r="I93" s="107"/>
      <c r="J93" s="78"/>
      <c r="K93" s="78"/>
      <c r="L93" s="78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</row>
    <row r="94" spans="1:25" ht="12.75" customHeight="1" x14ac:dyDescent="0.2">
      <c r="A94" s="27"/>
      <c r="B94" s="27"/>
      <c r="C94" s="27"/>
      <c r="D94" s="27"/>
      <c r="E94" s="107"/>
      <c r="F94" s="78"/>
      <c r="G94" s="78"/>
      <c r="H94" s="78"/>
      <c r="I94" s="107"/>
      <c r="J94" s="78"/>
      <c r="K94" s="78"/>
      <c r="L94" s="78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</row>
    <row r="95" spans="1:25" ht="12.75" customHeight="1" x14ac:dyDescent="0.2">
      <c r="A95" s="27"/>
      <c r="B95" s="27"/>
      <c r="C95" s="27"/>
      <c r="D95" s="27"/>
      <c r="E95" s="107"/>
      <c r="F95" s="78"/>
      <c r="G95" s="78"/>
      <c r="H95" s="78"/>
      <c r="I95" s="107"/>
      <c r="J95" s="78"/>
      <c r="K95" s="78"/>
      <c r="L95" s="78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</row>
    <row r="96" spans="1:25" ht="12.75" customHeight="1" x14ac:dyDescent="0.2">
      <c r="A96" s="27"/>
      <c r="B96" s="27"/>
      <c r="C96" s="27"/>
      <c r="D96" s="27"/>
      <c r="E96" s="107"/>
      <c r="F96" s="78"/>
      <c r="G96" s="78"/>
      <c r="H96" s="78"/>
      <c r="I96" s="107"/>
      <c r="J96" s="78"/>
      <c r="K96" s="78"/>
      <c r="L96" s="78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</row>
    <row r="97" spans="1:25" ht="12.75" customHeight="1" x14ac:dyDescent="0.2">
      <c r="A97" s="27"/>
      <c r="B97" s="27"/>
      <c r="C97" s="27"/>
      <c r="D97" s="27"/>
      <c r="E97" s="107"/>
      <c r="F97" s="78"/>
      <c r="G97" s="78"/>
      <c r="H97" s="78"/>
      <c r="I97" s="107"/>
      <c r="J97" s="78"/>
      <c r="K97" s="78"/>
      <c r="L97" s="78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</row>
    <row r="98" spans="1:25" ht="12.75" customHeight="1" x14ac:dyDescent="0.2">
      <c r="A98" s="27"/>
      <c r="B98" s="27"/>
      <c r="C98" s="27"/>
      <c r="D98" s="27"/>
      <c r="E98" s="107"/>
      <c r="F98" s="78"/>
      <c r="G98" s="78"/>
      <c r="H98" s="78"/>
      <c r="I98" s="107"/>
      <c r="J98" s="78"/>
      <c r="K98" s="78"/>
      <c r="L98" s="78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</row>
    <row r="99" spans="1:25" ht="12.75" customHeight="1" x14ac:dyDescent="0.2">
      <c r="A99" s="27"/>
      <c r="B99" s="27"/>
      <c r="C99" s="27"/>
      <c r="D99" s="27"/>
      <c r="E99" s="107"/>
      <c r="F99" s="78"/>
      <c r="G99" s="78"/>
      <c r="H99" s="78"/>
      <c r="I99" s="107"/>
      <c r="J99" s="78"/>
      <c r="K99" s="78"/>
      <c r="L99" s="78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</row>
    <row r="100" spans="1:25" ht="12.75" customHeight="1" x14ac:dyDescent="0.2">
      <c r="A100" s="27"/>
      <c r="B100" s="27"/>
      <c r="C100" s="27"/>
      <c r="D100" s="27"/>
      <c r="E100" s="107"/>
      <c r="F100" s="78"/>
      <c r="G100" s="78"/>
      <c r="H100" s="78"/>
      <c r="I100" s="107"/>
      <c r="J100" s="78"/>
      <c r="K100" s="78"/>
      <c r="L100" s="78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</row>
    <row r="101" spans="1:25" ht="12.75" customHeight="1" x14ac:dyDescent="0.2">
      <c r="A101" s="27"/>
      <c r="B101" s="27"/>
      <c r="C101" s="27"/>
      <c r="D101" s="27"/>
      <c r="E101" s="107"/>
      <c r="F101" s="78"/>
      <c r="G101" s="78"/>
      <c r="H101" s="78"/>
      <c r="I101" s="107"/>
      <c r="J101" s="78"/>
      <c r="K101" s="78"/>
      <c r="L101" s="78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</row>
    <row r="102" spans="1:25" ht="12.75" customHeight="1" x14ac:dyDescent="0.2">
      <c r="A102" s="27"/>
      <c r="B102" s="27"/>
      <c r="C102" s="27"/>
      <c r="D102" s="27"/>
      <c r="E102" s="107"/>
      <c r="F102" s="78"/>
      <c r="G102" s="78"/>
      <c r="H102" s="78"/>
      <c r="I102" s="107"/>
      <c r="J102" s="78"/>
      <c r="K102" s="78"/>
      <c r="L102" s="78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</row>
    <row r="103" spans="1:25" ht="12.75" customHeight="1" x14ac:dyDescent="0.2">
      <c r="A103" s="27"/>
      <c r="B103" s="27"/>
      <c r="C103" s="27"/>
      <c r="D103" s="27"/>
      <c r="E103" s="107"/>
      <c r="F103" s="78"/>
      <c r="G103" s="78"/>
      <c r="H103" s="78"/>
      <c r="I103" s="107"/>
      <c r="J103" s="78"/>
      <c r="K103" s="78"/>
      <c r="L103" s="78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</row>
    <row r="104" spans="1:25" ht="12.75" customHeight="1" x14ac:dyDescent="0.2">
      <c r="A104" s="27"/>
      <c r="B104" s="27"/>
      <c r="C104" s="27"/>
      <c r="D104" s="27"/>
      <c r="E104" s="107"/>
      <c r="F104" s="78"/>
      <c r="G104" s="78"/>
      <c r="H104" s="78"/>
      <c r="I104" s="107"/>
      <c r="J104" s="78"/>
      <c r="K104" s="78"/>
      <c r="L104" s="78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</row>
    <row r="105" spans="1:25" ht="12.75" customHeight="1" x14ac:dyDescent="0.2">
      <c r="A105" s="27"/>
      <c r="B105" s="27"/>
      <c r="C105" s="27"/>
      <c r="D105" s="27"/>
      <c r="E105" s="107"/>
      <c r="F105" s="78"/>
      <c r="G105" s="78"/>
      <c r="H105" s="78"/>
      <c r="I105" s="107"/>
      <c r="J105" s="78"/>
      <c r="K105" s="78"/>
      <c r="L105" s="78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</row>
    <row r="106" spans="1:25" ht="12.75" customHeight="1" x14ac:dyDescent="0.2">
      <c r="A106" s="27"/>
      <c r="B106" s="27"/>
      <c r="C106" s="27"/>
      <c r="D106" s="27"/>
      <c r="E106" s="107"/>
      <c r="F106" s="78"/>
      <c r="G106" s="78"/>
      <c r="H106" s="78"/>
      <c r="I106" s="107"/>
      <c r="J106" s="78"/>
      <c r="K106" s="78"/>
      <c r="L106" s="78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</row>
    <row r="107" spans="1:25" ht="12.75" customHeight="1" x14ac:dyDescent="0.2">
      <c r="A107" s="27"/>
      <c r="B107" s="27"/>
      <c r="C107" s="27"/>
      <c r="D107" s="27"/>
      <c r="E107" s="107"/>
      <c r="F107" s="78"/>
      <c r="G107" s="78"/>
      <c r="H107" s="78"/>
      <c r="I107" s="107"/>
      <c r="J107" s="78"/>
      <c r="K107" s="78"/>
      <c r="L107" s="78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</row>
    <row r="108" spans="1:25" ht="12.75" customHeight="1" x14ac:dyDescent="0.2">
      <c r="A108" s="27"/>
      <c r="B108" s="27"/>
      <c r="C108" s="27"/>
      <c r="D108" s="27"/>
      <c r="E108" s="107"/>
      <c r="F108" s="78"/>
      <c r="G108" s="78"/>
      <c r="H108" s="78"/>
      <c r="I108" s="107"/>
      <c r="J108" s="78"/>
      <c r="K108" s="78"/>
      <c r="L108" s="78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</row>
    <row r="109" spans="1:25" ht="12.75" customHeight="1" x14ac:dyDescent="0.2">
      <c r="A109" s="27"/>
      <c r="B109" s="27"/>
      <c r="C109" s="27"/>
      <c r="D109" s="27"/>
      <c r="E109" s="107"/>
      <c r="F109" s="78"/>
      <c r="G109" s="78"/>
      <c r="H109" s="78"/>
      <c r="I109" s="107"/>
      <c r="J109" s="78"/>
      <c r="K109" s="78"/>
      <c r="L109" s="78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</row>
    <row r="110" spans="1:25" ht="12.75" customHeight="1" x14ac:dyDescent="0.2">
      <c r="A110" s="27"/>
      <c r="B110" s="27"/>
      <c r="C110" s="27"/>
      <c r="D110" s="27"/>
      <c r="E110" s="107"/>
      <c r="F110" s="78"/>
      <c r="G110" s="78"/>
      <c r="H110" s="78"/>
      <c r="I110" s="107"/>
      <c r="J110" s="78"/>
      <c r="K110" s="78"/>
      <c r="L110" s="78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</row>
    <row r="111" spans="1:25" ht="12.75" customHeight="1" x14ac:dyDescent="0.2">
      <c r="A111" s="27"/>
      <c r="B111" s="27"/>
      <c r="C111" s="27"/>
      <c r="D111" s="27"/>
      <c r="E111" s="107"/>
      <c r="F111" s="78"/>
      <c r="G111" s="78"/>
      <c r="H111" s="78"/>
      <c r="I111" s="107"/>
      <c r="J111" s="78"/>
      <c r="K111" s="78"/>
      <c r="L111" s="78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</row>
    <row r="112" spans="1:25" ht="12.75" customHeight="1" x14ac:dyDescent="0.2">
      <c r="A112" s="27"/>
      <c r="B112" s="27"/>
      <c r="C112" s="27"/>
      <c r="D112" s="27"/>
      <c r="E112" s="107"/>
      <c r="F112" s="78"/>
      <c r="G112" s="78"/>
      <c r="H112" s="78"/>
      <c r="I112" s="107"/>
      <c r="J112" s="78"/>
      <c r="K112" s="78"/>
      <c r="L112" s="78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</row>
    <row r="113" spans="1:25" ht="12.75" customHeight="1" x14ac:dyDescent="0.2">
      <c r="A113" s="27"/>
      <c r="B113" s="27"/>
      <c r="C113" s="27"/>
      <c r="D113" s="27"/>
      <c r="E113" s="107"/>
      <c r="F113" s="78"/>
      <c r="G113" s="78"/>
      <c r="H113" s="78"/>
      <c r="I113" s="107"/>
      <c r="J113" s="78"/>
      <c r="K113" s="78"/>
      <c r="L113" s="78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</row>
    <row r="114" spans="1:25" ht="12.75" customHeight="1" x14ac:dyDescent="0.2">
      <c r="A114" s="27"/>
      <c r="B114" s="27"/>
      <c r="C114" s="27"/>
      <c r="D114" s="27"/>
      <c r="E114" s="107"/>
      <c r="F114" s="78"/>
      <c r="G114" s="78"/>
      <c r="H114" s="78"/>
      <c r="I114" s="107"/>
      <c r="J114" s="78"/>
      <c r="K114" s="78"/>
      <c r="L114" s="78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</row>
    <row r="115" spans="1:25" ht="12.75" customHeight="1" x14ac:dyDescent="0.2">
      <c r="A115" s="27"/>
      <c r="B115" s="27"/>
      <c r="C115" s="27"/>
      <c r="D115" s="27"/>
      <c r="E115" s="107"/>
      <c r="F115" s="78"/>
      <c r="G115" s="78"/>
      <c r="H115" s="78"/>
      <c r="I115" s="107"/>
      <c r="J115" s="78"/>
      <c r="K115" s="78"/>
      <c r="L115" s="78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</row>
    <row r="116" spans="1:25" ht="12.75" customHeight="1" x14ac:dyDescent="0.2">
      <c r="A116" s="27"/>
      <c r="B116" s="27"/>
      <c r="C116" s="27"/>
      <c r="D116" s="27"/>
      <c r="E116" s="107"/>
      <c r="F116" s="78"/>
      <c r="G116" s="78"/>
      <c r="H116" s="78"/>
      <c r="I116" s="107"/>
      <c r="J116" s="78"/>
      <c r="K116" s="78"/>
      <c r="L116" s="78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</row>
    <row r="117" spans="1:25" ht="12.75" customHeight="1" x14ac:dyDescent="0.2">
      <c r="A117" s="27"/>
      <c r="B117" s="27"/>
      <c r="C117" s="27"/>
      <c r="D117" s="27"/>
      <c r="E117" s="107"/>
      <c r="F117" s="78"/>
      <c r="G117" s="78"/>
      <c r="H117" s="78"/>
      <c r="I117" s="107"/>
      <c r="J117" s="78"/>
      <c r="K117" s="78"/>
      <c r="L117" s="78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</row>
    <row r="118" spans="1:25" ht="12.75" customHeight="1" x14ac:dyDescent="0.2">
      <c r="A118" s="27"/>
      <c r="B118" s="27"/>
      <c r="C118" s="27"/>
      <c r="D118" s="27"/>
      <c r="E118" s="107"/>
      <c r="F118" s="78"/>
      <c r="G118" s="78"/>
      <c r="H118" s="78"/>
      <c r="I118" s="107"/>
      <c r="J118" s="78"/>
      <c r="K118" s="78"/>
      <c r="L118" s="78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</row>
    <row r="119" spans="1:25" ht="12.75" customHeight="1" x14ac:dyDescent="0.2">
      <c r="A119" s="27"/>
      <c r="B119" s="27"/>
      <c r="C119" s="27"/>
      <c r="D119" s="27"/>
      <c r="E119" s="107"/>
      <c r="F119" s="78"/>
      <c r="G119" s="78"/>
      <c r="H119" s="78"/>
      <c r="I119" s="107"/>
      <c r="J119" s="78"/>
      <c r="K119" s="78"/>
      <c r="L119" s="78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</row>
    <row r="120" spans="1:25" ht="12.75" customHeight="1" x14ac:dyDescent="0.2">
      <c r="A120" s="27"/>
      <c r="B120" s="27"/>
      <c r="C120" s="27"/>
      <c r="D120" s="27"/>
      <c r="E120" s="107"/>
      <c r="F120" s="78"/>
      <c r="G120" s="78"/>
      <c r="H120" s="78"/>
      <c r="I120" s="107"/>
      <c r="J120" s="78"/>
      <c r="K120" s="78"/>
      <c r="L120" s="78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</row>
    <row r="121" spans="1:25" ht="12.75" customHeight="1" x14ac:dyDescent="0.2">
      <c r="A121" s="27"/>
      <c r="B121" s="27"/>
      <c r="C121" s="27"/>
      <c r="D121" s="27"/>
      <c r="E121" s="107"/>
      <c r="F121" s="78"/>
      <c r="G121" s="78"/>
      <c r="H121" s="78"/>
      <c r="I121" s="107"/>
      <c r="J121" s="78"/>
      <c r="K121" s="78"/>
      <c r="L121" s="78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</row>
    <row r="122" spans="1:25" ht="12.75" customHeight="1" x14ac:dyDescent="0.2">
      <c r="A122" s="27"/>
      <c r="B122" s="27"/>
      <c r="C122" s="27"/>
      <c r="D122" s="27"/>
      <c r="E122" s="107"/>
      <c r="F122" s="78"/>
      <c r="G122" s="78"/>
      <c r="H122" s="78"/>
      <c r="I122" s="107"/>
      <c r="J122" s="78"/>
      <c r="K122" s="78"/>
      <c r="L122" s="78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</row>
    <row r="123" spans="1:25" ht="12.75" customHeight="1" x14ac:dyDescent="0.2">
      <c r="A123" s="27"/>
      <c r="B123" s="27"/>
      <c r="C123" s="27"/>
      <c r="D123" s="27"/>
      <c r="E123" s="107"/>
      <c r="F123" s="78"/>
      <c r="G123" s="78"/>
      <c r="H123" s="78"/>
      <c r="I123" s="107"/>
      <c r="J123" s="78"/>
      <c r="K123" s="78"/>
      <c r="L123" s="78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</row>
    <row r="124" spans="1:25" ht="12.75" customHeight="1" x14ac:dyDescent="0.2">
      <c r="A124" s="27"/>
      <c r="B124" s="27"/>
      <c r="C124" s="27"/>
      <c r="D124" s="27"/>
      <c r="E124" s="107"/>
      <c r="F124" s="78"/>
      <c r="G124" s="78"/>
      <c r="H124" s="78"/>
      <c r="I124" s="107"/>
      <c r="J124" s="78"/>
      <c r="K124" s="78"/>
      <c r="L124" s="78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</row>
    <row r="125" spans="1:25" ht="12.75" customHeight="1" x14ac:dyDescent="0.2">
      <c r="A125" s="27"/>
      <c r="B125" s="27"/>
      <c r="C125" s="27"/>
      <c r="D125" s="27"/>
      <c r="E125" s="107"/>
      <c r="F125" s="78"/>
      <c r="G125" s="78"/>
      <c r="H125" s="78"/>
      <c r="I125" s="107"/>
      <c r="J125" s="78"/>
      <c r="K125" s="78"/>
      <c r="L125" s="78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</row>
    <row r="126" spans="1:25" ht="12.75" customHeight="1" x14ac:dyDescent="0.2">
      <c r="A126" s="27"/>
      <c r="B126" s="27"/>
      <c r="C126" s="27"/>
      <c r="D126" s="27"/>
      <c r="E126" s="107"/>
      <c r="F126" s="78"/>
      <c r="G126" s="78"/>
      <c r="H126" s="78"/>
      <c r="I126" s="107"/>
      <c r="J126" s="78"/>
      <c r="K126" s="78"/>
      <c r="L126" s="78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</row>
    <row r="127" spans="1:25" ht="12.75" customHeight="1" x14ac:dyDescent="0.2">
      <c r="A127" s="27"/>
      <c r="B127" s="27"/>
      <c r="C127" s="27"/>
      <c r="D127" s="27"/>
      <c r="E127" s="107"/>
      <c r="F127" s="78"/>
      <c r="G127" s="78"/>
      <c r="H127" s="78"/>
      <c r="I127" s="107"/>
      <c r="J127" s="78"/>
      <c r="K127" s="78"/>
      <c r="L127" s="78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</row>
    <row r="128" spans="1:25" ht="12.75" customHeight="1" x14ac:dyDescent="0.2">
      <c r="A128" s="27"/>
      <c r="B128" s="27"/>
      <c r="C128" s="27"/>
      <c r="D128" s="27"/>
      <c r="E128" s="107"/>
      <c r="F128" s="78"/>
      <c r="G128" s="78"/>
      <c r="H128" s="78"/>
      <c r="I128" s="107"/>
      <c r="J128" s="78"/>
      <c r="K128" s="78"/>
      <c r="L128" s="78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</row>
    <row r="129" spans="1:25" ht="12.75" customHeight="1" x14ac:dyDescent="0.2">
      <c r="A129" s="27"/>
      <c r="B129" s="27"/>
      <c r="C129" s="27"/>
      <c r="D129" s="27"/>
      <c r="E129" s="107"/>
      <c r="F129" s="78"/>
      <c r="G129" s="78"/>
      <c r="H129" s="78"/>
      <c r="I129" s="107"/>
      <c r="J129" s="78"/>
      <c r="K129" s="78"/>
      <c r="L129" s="78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</row>
    <row r="130" spans="1:25" ht="12.75" customHeight="1" x14ac:dyDescent="0.2">
      <c r="A130" s="27"/>
      <c r="B130" s="27"/>
      <c r="C130" s="27"/>
      <c r="D130" s="27"/>
      <c r="E130" s="107"/>
      <c r="F130" s="78"/>
      <c r="G130" s="78"/>
      <c r="H130" s="78"/>
      <c r="I130" s="107"/>
      <c r="J130" s="78"/>
      <c r="K130" s="78"/>
      <c r="L130" s="78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</row>
    <row r="131" spans="1:25" ht="12.75" customHeight="1" x14ac:dyDescent="0.2">
      <c r="A131" s="27"/>
      <c r="B131" s="27"/>
      <c r="C131" s="27"/>
      <c r="D131" s="27"/>
      <c r="E131" s="107"/>
      <c r="F131" s="78"/>
      <c r="G131" s="78"/>
      <c r="H131" s="78"/>
      <c r="I131" s="107"/>
      <c r="J131" s="78"/>
      <c r="K131" s="78"/>
      <c r="L131" s="78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</row>
    <row r="132" spans="1:25" ht="12.75" customHeight="1" x14ac:dyDescent="0.2">
      <c r="A132" s="27"/>
      <c r="B132" s="27"/>
      <c r="C132" s="27"/>
      <c r="D132" s="27"/>
      <c r="E132" s="107"/>
      <c r="F132" s="78"/>
      <c r="G132" s="78"/>
      <c r="H132" s="78"/>
      <c r="I132" s="107"/>
      <c r="J132" s="78"/>
      <c r="K132" s="78"/>
      <c r="L132" s="78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</row>
    <row r="133" spans="1:25" ht="12.75" customHeight="1" x14ac:dyDescent="0.2">
      <c r="A133" s="27"/>
      <c r="B133" s="27"/>
      <c r="C133" s="27"/>
      <c r="D133" s="27"/>
      <c r="E133" s="107"/>
      <c r="F133" s="78"/>
      <c r="G133" s="78"/>
      <c r="H133" s="78"/>
      <c r="I133" s="107"/>
      <c r="J133" s="78"/>
      <c r="K133" s="78"/>
      <c r="L133" s="78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</row>
    <row r="134" spans="1:25" ht="12.75" customHeight="1" x14ac:dyDescent="0.2">
      <c r="A134" s="27"/>
      <c r="B134" s="27"/>
      <c r="C134" s="27"/>
      <c r="D134" s="27"/>
      <c r="E134" s="107"/>
      <c r="F134" s="78"/>
      <c r="G134" s="78"/>
      <c r="H134" s="78"/>
      <c r="I134" s="107"/>
      <c r="J134" s="78"/>
      <c r="K134" s="78"/>
      <c r="L134" s="78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</row>
    <row r="135" spans="1:25" ht="12.75" customHeight="1" x14ac:dyDescent="0.2">
      <c r="A135" s="27"/>
      <c r="B135" s="27"/>
      <c r="C135" s="27"/>
      <c r="D135" s="27"/>
      <c r="E135" s="107"/>
      <c r="F135" s="78"/>
      <c r="G135" s="78"/>
      <c r="H135" s="78"/>
      <c r="I135" s="107"/>
      <c r="J135" s="78"/>
      <c r="K135" s="78"/>
      <c r="L135" s="78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</row>
    <row r="136" spans="1:25" ht="12.75" customHeight="1" x14ac:dyDescent="0.2">
      <c r="A136" s="27"/>
      <c r="B136" s="27"/>
      <c r="C136" s="27"/>
      <c r="D136" s="27"/>
      <c r="E136" s="107"/>
      <c r="F136" s="78"/>
      <c r="G136" s="78"/>
      <c r="H136" s="78"/>
      <c r="I136" s="107"/>
      <c r="J136" s="78"/>
      <c r="K136" s="78"/>
      <c r="L136" s="78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</row>
    <row r="137" spans="1:25" ht="12.75" customHeight="1" x14ac:dyDescent="0.2">
      <c r="A137" s="27"/>
      <c r="B137" s="27"/>
      <c r="C137" s="27"/>
      <c r="D137" s="27"/>
      <c r="E137" s="107"/>
      <c r="F137" s="78"/>
      <c r="G137" s="78"/>
      <c r="H137" s="78"/>
      <c r="I137" s="107"/>
      <c r="J137" s="78"/>
      <c r="K137" s="78"/>
      <c r="L137" s="78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</row>
    <row r="138" spans="1:25" ht="12.75" customHeight="1" x14ac:dyDescent="0.2">
      <c r="A138" s="27"/>
      <c r="B138" s="27"/>
      <c r="C138" s="27"/>
      <c r="D138" s="27"/>
      <c r="E138" s="107"/>
      <c r="F138" s="78"/>
      <c r="G138" s="78"/>
      <c r="H138" s="78"/>
      <c r="I138" s="107"/>
      <c r="J138" s="78"/>
      <c r="K138" s="78"/>
      <c r="L138" s="78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</row>
    <row r="139" spans="1:25" ht="12.75" customHeight="1" x14ac:dyDescent="0.2">
      <c r="A139" s="27"/>
      <c r="B139" s="27"/>
      <c r="C139" s="27"/>
      <c r="D139" s="27"/>
      <c r="E139" s="107"/>
      <c r="F139" s="78"/>
      <c r="G139" s="78"/>
      <c r="H139" s="78"/>
      <c r="I139" s="107"/>
      <c r="J139" s="78"/>
      <c r="K139" s="78"/>
      <c r="L139" s="78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</row>
    <row r="140" spans="1:25" ht="12.75" customHeight="1" x14ac:dyDescent="0.2">
      <c r="A140" s="27"/>
      <c r="B140" s="27"/>
      <c r="C140" s="27"/>
      <c r="D140" s="27"/>
      <c r="E140" s="107"/>
      <c r="F140" s="78"/>
      <c r="G140" s="78"/>
      <c r="H140" s="78"/>
      <c r="I140" s="107"/>
      <c r="J140" s="78"/>
      <c r="K140" s="78"/>
      <c r="L140" s="78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</row>
    <row r="141" spans="1:25" ht="12.75" customHeight="1" x14ac:dyDescent="0.2">
      <c r="A141" s="27"/>
      <c r="B141" s="27"/>
      <c r="C141" s="27"/>
      <c r="D141" s="27"/>
      <c r="E141" s="107"/>
      <c r="F141" s="78"/>
      <c r="G141" s="78"/>
      <c r="H141" s="78"/>
      <c r="I141" s="107"/>
      <c r="J141" s="78"/>
      <c r="K141" s="78"/>
      <c r="L141" s="78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</row>
    <row r="142" spans="1:25" ht="12.75" customHeight="1" x14ac:dyDescent="0.2">
      <c r="A142" s="27"/>
      <c r="B142" s="27"/>
      <c r="C142" s="27"/>
      <c r="D142" s="27"/>
      <c r="E142" s="107"/>
      <c r="F142" s="78"/>
      <c r="G142" s="78"/>
      <c r="H142" s="78"/>
      <c r="I142" s="107"/>
      <c r="J142" s="78"/>
      <c r="K142" s="78"/>
      <c r="L142" s="78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</row>
    <row r="143" spans="1:25" ht="12.75" customHeight="1" x14ac:dyDescent="0.2">
      <c r="A143" s="27"/>
      <c r="B143" s="27"/>
      <c r="C143" s="27"/>
      <c r="D143" s="27"/>
      <c r="E143" s="107"/>
      <c r="F143" s="78"/>
      <c r="G143" s="78"/>
      <c r="H143" s="78"/>
      <c r="I143" s="107"/>
      <c r="J143" s="78"/>
      <c r="K143" s="78"/>
      <c r="L143" s="78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</row>
    <row r="144" spans="1:25" ht="12.75" customHeight="1" x14ac:dyDescent="0.2">
      <c r="A144" s="27"/>
      <c r="B144" s="27"/>
      <c r="C144" s="27"/>
      <c r="D144" s="27"/>
      <c r="E144" s="107"/>
      <c r="F144" s="78"/>
      <c r="G144" s="78"/>
      <c r="H144" s="78"/>
      <c r="I144" s="107"/>
      <c r="J144" s="78"/>
      <c r="K144" s="78"/>
      <c r="L144" s="78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</row>
    <row r="145" spans="1:25" ht="12.75" customHeight="1" x14ac:dyDescent="0.2">
      <c r="A145" s="27"/>
      <c r="B145" s="27"/>
      <c r="C145" s="27"/>
      <c r="D145" s="27"/>
      <c r="E145" s="107"/>
      <c r="F145" s="78"/>
      <c r="G145" s="78"/>
      <c r="H145" s="78"/>
      <c r="I145" s="107"/>
      <c r="J145" s="78"/>
      <c r="K145" s="78"/>
      <c r="L145" s="78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</row>
    <row r="146" spans="1:25" ht="12.75" customHeight="1" x14ac:dyDescent="0.2">
      <c r="A146" s="27"/>
      <c r="B146" s="27"/>
      <c r="C146" s="27"/>
      <c r="D146" s="27"/>
      <c r="E146" s="107"/>
      <c r="F146" s="78"/>
      <c r="G146" s="78"/>
      <c r="H146" s="78"/>
      <c r="I146" s="107"/>
      <c r="J146" s="78"/>
      <c r="K146" s="78"/>
      <c r="L146" s="78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</row>
    <row r="147" spans="1:25" ht="12.75" customHeight="1" x14ac:dyDescent="0.2">
      <c r="A147" s="27"/>
      <c r="B147" s="27"/>
      <c r="C147" s="27"/>
      <c r="D147" s="27"/>
      <c r="E147" s="107"/>
      <c r="F147" s="78"/>
      <c r="G147" s="78"/>
      <c r="H147" s="78"/>
      <c r="I147" s="107"/>
      <c r="J147" s="78"/>
      <c r="K147" s="78"/>
      <c r="L147" s="78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</row>
    <row r="148" spans="1:25" ht="12.75" customHeight="1" x14ac:dyDescent="0.2">
      <c r="A148" s="27"/>
      <c r="B148" s="27"/>
      <c r="C148" s="27"/>
      <c r="D148" s="27"/>
      <c r="E148" s="107"/>
      <c r="F148" s="78"/>
      <c r="G148" s="78"/>
      <c r="H148" s="78"/>
      <c r="I148" s="107"/>
      <c r="J148" s="78"/>
      <c r="K148" s="78"/>
      <c r="L148" s="78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</row>
    <row r="149" spans="1:25" ht="12.75" customHeight="1" x14ac:dyDescent="0.2">
      <c r="A149" s="27"/>
      <c r="B149" s="27"/>
      <c r="C149" s="27"/>
      <c r="D149" s="27"/>
      <c r="E149" s="107"/>
      <c r="F149" s="78"/>
      <c r="G149" s="78"/>
      <c r="H149" s="78"/>
      <c r="I149" s="107"/>
      <c r="J149" s="78"/>
      <c r="K149" s="78"/>
      <c r="L149" s="78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</row>
    <row r="150" spans="1:25" ht="12.75" customHeight="1" x14ac:dyDescent="0.2">
      <c r="A150" s="27"/>
      <c r="B150" s="27"/>
      <c r="C150" s="27"/>
      <c r="D150" s="27"/>
      <c r="E150" s="107"/>
      <c r="F150" s="78"/>
      <c r="G150" s="78"/>
      <c r="H150" s="78"/>
      <c r="I150" s="107"/>
      <c r="J150" s="78"/>
      <c r="K150" s="78"/>
      <c r="L150" s="78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</row>
    <row r="151" spans="1:25" ht="12.75" customHeight="1" x14ac:dyDescent="0.2">
      <c r="A151" s="27"/>
      <c r="B151" s="27"/>
      <c r="C151" s="27"/>
      <c r="D151" s="27"/>
      <c r="E151" s="107"/>
      <c r="F151" s="78"/>
      <c r="G151" s="78"/>
      <c r="H151" s="78"/>
      <c r="I151" s="107"/>
      <c r="J151" s="78"/>
      <c r="K151" s="78"/>
      <c r="L151" s="78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</row>
    <row r="152" spans="1:25" ht="12.75" customHeight="1" x14ac:dyDescent="0.2">
      <c r="A152" s="27"/>
      <c r="B152" s="27"/>
      <c r="C152" s="27"/>
      <c r="D152" s="27"/>
      <c r="E152" s="107"/>
      <c r="F152" s="78"/>
      <c r="G152" s="78"/>
      <c r="H152" s="78"/>
      <c r="I152" s="107"/>
      <c r="J152" s="78"/>
      <c r="K152" s="78"/>
      <c r="L152" s="78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</row>
    <row r="153" spans="1:25" ht="12.75" customHeight="1" x14ac:dyDescent="0.2">
      <c r="A153" s="27"/>
      <c r="B153" s="27"/>
      <c r="C153" s="27"/>
      <c r="D153" s="27"/>
      <c r="E153" s="107"/>
      <c r="F153" s="78"/>
      <c r="G153" s="78"/>
      <c r="H153" s="78"/>
      <c r="I153" s="107"/>
      <c r="J153" s="78"/>
      <c r="K153" s="78"/>
      <c r="L153" s="78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</row>
    <row r="154" spans="1:25" ht="12.75" customHeight="1" x14ac:dyDescent="0.2">
      <c r="A154" s="27"/>
      <c r="B154" s="27"/>
      <c r="C154" s="27"/>
      <c r="D154" s="27"/>
      <c r="E154" s="107"/>
      <c r="F154" s="78"/>
      <c r="G154" s="78"/>
      <c r="H154" s="78"/>
      <c r="I154" s="107"/>
      <c r="J154" s="78"/>
      <c r="K154" s="78"/>
      <c r="L154" s="78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</row>
    <row r="155" spans="1:25" ht="12.75" customHeight="1" x14ac:dyDescent="0.2">
      <c r="A155" s="27"/>
      <c r="B155" s="27"/>
      <c r="C155" s="27"/>
      <c r="D155" s="27"/>
      <c r="E155" s="107"/>
      <c r="F155" s="78"/>
      <c r="G155" s="78"/>
      <c r="H155" s="78"/>
      <c r="I155" s="107"/>
      <c r="J155" s="78"/>
      <c r="K155" s="78"/>
      <c r="L155" s="78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</row>
    <row r="156" spans="1:25" ht="12.75" customHeight="1" x14ac:dyDescent="0.2">
      <c r="A156" s="27"/>
      <c r="B156" s="27"/>
      <c r="C156" s="27"/>
      <c r="D156" s="27"/>
      <c r="E156" s="107"/>
      <c r="F156" s="78"/>
      <c r="G156" s="78"/>
      <c r="H156" s="78"/>
      <c r="I156" s="107"/>
      <c r="J156" s="78"/>
      <c r="K156" s="78"/>
      <c r="L156" s="78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</row>
    <row r="157" spans="1:25" ht="12.75" customHeight="1" x14ac:dyDescent="0.2">
      <c r="A157" s="27"/>
      <c r="B157" s="27"/>
      <c r="C157" s="27"/>
      <c r="D157" s="27"/>
      <c r="E157" s="107"/>
      <c r="F157" s="78"/>
      <c r="G157" s="78"/>
      <c r="H157" s="78"/>
      <c r="I157" s="107"/>
      <c r="J157" s="78"/>
      <c r="K157" s="78"/>
      <c r="L157" s="78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</row>
    <row r="158" spans="1:25" ht="12.75" customHeight="1" x14ac:dyDescent="0.2">
      <c r="A158" s="27"/>
      <c r="B158" s="27"/>
      <c r="C158" s="27"/>
      <c r="D158" s="27"/>
      <c r="E158" s="107"/>
      <c r="F158" s="78"/>
      <c r="G158" s="78"/>
      <c r="H158" s="78"/>
      <c r="I158" s="107"/>
      <c r="J158" s="78"/>
      <c r="K158" s="78"/>
      <c r="L158" s="78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</row>
    <row r="159" spans="1:25" ht="12.75" customHeight="1" x14ac:dyDescent="0.2">
      <c r="A159" s="27"/>
      <c r="B159" s="27"/>
      <c r="C159" s="27"/>
      <c r="D159" s="27"/>
      <c r="E159" s="107"/>
      <c r="F159" s="78"/>
      <c r="G159" s="78"/>
      <c r="H159" s="78"/>
      <c r="I159" s="107"/>
      <c r="J159" s="78"/>
      <c r="K159" s="78"/>
      <c r="L159" s="78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</row>
    <row r="160" spans="1:25" ht="12.75" customHeight="1" x14ac:dyDescent="0.2">
      <c r="A160" s="27"/>
      <c r="B160" s="27"/>
      <c r="C160" s="27"/>
      <c r="D160" s="27"/>
      <c r="E160" s="107"/>
      <c r="F160" s="78"/>
      <c r="G160" s="78"/>
      <c r="H160" s="78"/>
      <c r="I160" s="107"/>
      <c r="J160" s="78"/>
      <c r="K160" s="78"/>
      <c r="L160" s="78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</row>
    <row r="161" spans="1:25" ht="12.75" customHeight="1" x14ac:dyDescent="0.2">
      <c r="A161" s="27"/>
      <c r="B161" s="27"/>
      <c r="C161" s="27"/>
      <c r="D161" s="27"/>
      <c r="E161" s="107"/>
      <c r="F161" s="78"/>
      <c r="G161" s="78"/>
      <c r="H161" s="78"/>
      <c r="I161" s="107"/>
      <c r="J161" s="78"/>
      <c r="K161" s="78"/>
      <c r="L161" s="78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</row>
    <row r="162" spans="1:25" ht="12.75" customHeight="1" x14ac:dyDescent="0.2">
      <c r="A162" s="27"/>
      <c r="B162" s="27"/>
      <c r="C162" s="27"/>
      <c r="D162" s="27"/>
      <c r="E162" s="107"/>
      <c r="F162" s="78"/>
      <c r="G162" s="78"/>
      <c r="H162" s="78"/>
      <c r="I162" s="107"/>
      <c r="J162" s="78"/>
      <c r="K162" s="78"/>
      <c r="L162" s="78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</row>
    <row r="163" spans="1:25" ht="12.75" customHeight="1" x14ac:dyDescent="0.2">
      <c r="A163" s="27"/>
      <c r="B163" s="27"/>
      <c r="C163" s="27"/>
      <c r="D163" s="27"/>
      <c r="E163" s="107"/>
      <c r="F163" s="78"/>
      <c r="G163" s="78"/>
      <c r="H163" s="78"/>
      <c r="I163" s="107"/>
      <c r="J163" s="78"/>
      <c r="K163" s="78"/>
      <c r="L163" s="78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</row>
    <row r="164" spans="1:25" ht="12.75" customHeight="1" x14ac:dyDescent="0.2">
      <c r="A164" s="27"/>
      <c r="B164" s="27"/>
      <c r="C164" s="27"/>
      <c r="D164" s="27"/>
      <c r="E164" s="107"/>
      <c r="F164" s="78"/>
      <c r="G164" s="78"/>
      <c r="H164" s="78"/>
      <c r="I164" s="107"/>
      <c r="J164" s="78"/>
      <c r="K164" s="78"/>
      <c r="L164" s="78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</row>
    <row r="165" spans="1:25" ht="12.75" customHeight="1" x14ac:dyDescent="0.2">
      <c r="A165" s="27"/>
      <c r="B165" s="27"/>
      <c r="C165" s="27"/>
      <c r="D165" s="27"/>
      <c r="E165" s="107"/>
      <c r="F165" s="78"/>
      <c r="G165" s="78"/>
      <c r="H165" s="78"/>
      <c r="I165" s="107"/>
      <c r="J165" s="78"/>
      <c r="K165" s="78"/>
      <c r="L165" s="78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</row>
    <row r="166" spans="1:25" ht="12.75" customHeight="1" x14ac:dyDescent="0.2">
      <c r="A166" s="27"/>
      <c r="B166" s="27"/>
      <c r="C166" s="27"/>
      <c r="D166" s="27"/>
      <c r="E166" s="107"/>
      <c r="F166" s="78"/>
      <c r="G166" s="78"/>
      <c r="H166" s="78"/>
      <c r="I166" s="107"/>
      <c r="J166" s="78"/>
      <c r="K166" s="78"/>
      <c r="L166" s="78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</row>
    <row r="167" spans="1:25" ht="12.75" customHeight="1" x14ac:dyDescent="0.2">
      <c r="A167" s="27"/>
      <c r="B167" s="27"/>
      <c r="C167" s="27"/>
      <c r="D167" s="27"/>
      <c r="E167" s="107"/>
      <c r="F167" s="78"/>
      <c r="G167" s="78"/>
      <c r="H167" s="78"/>
      <c r="I167" s="107"/>
      <c r="J167" s="78"/>
      <c r="K167" s="78"/>
      <c r="L167" s="78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</row>
    <row r="168" spans="1:25" ht="12.75" customHeight="1" x14ac:dyDescent="0.2">
      <c r="A168" s="27"/>
      <c r="B168" s="27"/>
      <c r="C168" s="27"/>
      <c r="D168" s="27"/>
      <c r="E168" s="107"/>
      <c r="F168" s="78"/>
      <c r="G168" s="78"/>
      <c r="H168" s="78"/>
      <c r="I168" s="107"/>
      <c r="J168" s="78"/>
      <c r="K168" s="78"/>
      <c r="L168" s="78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</row>
    <row r="169" spans="1:25" ht="12.75" customHeight="1" x14ac:dyDescent="0.2">
      <c r="A169" s="27"/>
      <c r="B169" s="27"/>
      <c r="C169" s="27"/>
      <c r="D169" s="27"/>
      <c r="E169" s="107"/>
      <c r="F169" s="78"/>
      <c r="G169" s="78"/>
      <c r="H169" s="78"/>
      <c r="I169" s="107"/>
      <c r="J169" s="78"/>
      <c r="K169" s="78"/>
      <c r="L169" s="78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</row>
    <row r="170" spans="1:25" ht="12.75" customHeight="1" x14ac:dyDescent="0.2">
      <c r="A170" s="27"/>
      <c r="B170" s="27"/>
      <c r="C170" s="27"/>
      <c r="D170" s="27"/>
      <c r="E170" s="107"/>
      <c r="F170" s="78"/>
      <c r="G170" s="78"/>
      <c r="H170" s="78"/>
      <c r="I170" s="107"/>
      <c r="J170" s="78"/>
      <c r="K170" s="78"/>
      <c r="L170" s="78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</row>
    <row r="171" spans="1:25" ht="12.75" customHeight="1" x14ac:dyDescent="0.2">
      <c r="A171" s="27"/>
      <c r="B171" s="27"/>
      <c r="C171" s="27"/>
      <c r="D171" s="27"/>
      <c r="E171" s="107"/>
      <c r="F171" s="78"/>
      <c r="G171" s="78"/>
      <c r="H171" s="78"/>
      <c r="I171" s="107"/>
      <c r="J171" s="78"/>
      <c r="K171" s="78"/>
      <c r="L171" s="78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</row>
    <row r="172" spans="1:25" ht="12.75" customHeight="1" x14ac:dyDescent="0.2">
      <c r="A172" s="27"/>
      <c r="B172" s="27"/>
      <c r="C172" s="27"/>
      <c r="D172" s="27"/>
      <c r="E172" s="107"/>
      <c r="F172" s="78"/>
      <c r="G172" s="78"/>
      <c r="H172" s="78"/>
      <c r="I172" s="107"/>
      <c r="J172" s="78"/>
      <c r="K172" s="78"/>
      <c r="L172" s="78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</row>
    <row r="173" spans="1:25" ht="12.75" customHeight="1" x14ac:dyDescent="0.2">
      <c r="A173" s="27"/>
      <c r="B173" s="27"/>
      <c r="C173" s="27"/>
      <c r="D173" s="27"/>
      <c r="E173" s="107"/>
      <c r="F173" s="78"/>
      <c r="G173" s="78"/>
      <c r="H173" s="78"/>
      <c r="I173" s="107"/>
      <c r="J173" s="78"/>
      <c r="K173" s="78"/>
      <c r="L173" s="78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</row>
    <row r="174" spans="1:25" ht="12.75" customHeight="1" x14ac:dyDescent="0.2">
      <c r="A174" s="27"/>
      <c r="B174" s="27"/>
      <c r="C174" s="27"/>
      <c r="D174" s="27"/>
      <c r="E174" s="107"/>
      <c r="F174" s="78"/>
      <c r="G174" s="78"/>
      <c r="H174" s="78"/>
      <c r="I174" s="107"/>
      <c r="J174" s="78"/>
      <c r="K174" s="78"/>
      <c r="L174" s="78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</row>
    <row r="175" spans="1:25" ht="12.75" customHeight="1" x14ac:dyDescent="0.2">
      <c r="A175" s="27"/>
      <c r="B175" s="27"/>
      <c r="C175" s="27"/>
      <c r="D175" s="27"/>
      <c r="E175" s="107"/>
      <c r="F175" s="78"/>
      <c r="G175" s="78"/>
      <c r="H175" s="78"/>
      <c r="I175" s="107"/>
      <c r="J175" s="78"/>
      <c r="K175" s="78"/>
      <c r="L175" s="78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</row>
    <row r="176" spans="1:25" ht="12.75" customHeight="1" x14ac:dyDescent="0.2">
      <c r="A176" s="27"/>
      <c r="B176" s="27"/>
      <c r="C176" s="27"/>
      <c r="D176" s="27"/>
      <c r="E176" s="107"/>
      <c r="F176" s="78"/>
      <c r="G176" s="78"/>
      <c r="H176" s="78"/>
      <c r="I176" s="107"/>
      <c r="J176" s="78"/>
      <c r="K176" s="78"/>
      <c r="L176" s="78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</row>
    <row r="177" spans="1:25" ht="12.75" customHeight="1" x14ac:dyDescent="0.2">
      <c r="A177" s="27"/>
      <c r="B177" s="27"/>
      <c r="C177" s="27"/>
      <c r="D177" s="27"/>
      <c r="E177" s="107"/>
      <c r="F177" s="78"/>
      <c r="G177" s="78"/>
      <c r="H177" s="78"/>
      <c r="I177" s="107"/>
      <c r="J177" s="78"/>
      <c r="K177" s="78"/>
      <c r="L177" s="78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</row>
    <row r="178" spans="1:25" ht="12.75" customHeight="1" x14ac:dyDescent="0.2">
      <c r="A178" s="27"/>
      <c r="B178" s="27"/>
      <c r="C178" s="27"/>
      <c r="D178" s="27"/>
      <c r="E178" s="107"/>
      <c r="F178" s="78"/>
      <c r="G178" s="78"/>
      <c r="H178" s="78"/>
      <c r="I178" s="107"/>
      <c r="J178" s="78"/>
      <c r="K178" s="78"/>
      <c r="L178" s="78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</row>
    <row r="179" spans="1:25" ht="12.75" customHeight="1" x14ac:dyDescent="0.2">
      <c r="A179" s="27"/>
      <c r="B179" s="27"/>
      <c r="C179" s="27"/>
      <c r="D179" s="27"/>
      <c r="E179" s="107"/>
      <c r="F179" s="78"/>
      <c r="G179" s="78"/>
      <c r="H179" s="78"/>
      <c r="I179" s="107"/>
      <c r="J179" s="78"/>
      <c r="K179" s="78"/>
      <c r="L179" s="78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</row>
    <row r="180" spans="1:25" ht="12.75" customHeight="1" x14ac:dyDescent="0.2">
      <c r="A180" s="27"/>
      <c r="B180" s="27"/>
      <c r="C180" s="27"/>
      <c r="D180" s="27"/>
      <c r="E180" s="107"/>
      <c r="F180" s="78"/>
      <c r="G180" s="78"/>
      <c r="H180" s="78"/>
      <c r="I180" s="107"/>
      <c r="J180" s="78"/>
      <c r="K180" s="78"/>
      <c r="L180" s="78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</row>
    <row r="181" spans="1:25" ht="12.75" customHeight="1" x14ac:dyDescent="0.2">
      <c r="A181" s="27"/>
      <c r="B181" s="27"/>
      <c r="C181" s="27"/>
      <c r="D181" s="27"/>
      <c r="E181" s="107"/>
      <c r="F181" s="78"/>
      <c r="G181" s="78"/>
      <c r="H181" s="78"/>
      <c r="I181" s="107"/>
      <c r="J181" s="78"/>
      <c r="K181" s="78"/>
      <c r="L181" s="78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</row>
    <row r="182" spans="1:25" ht="12.75" customHeight="1" x14ac:dyDescent="0.2">
      <c r="A182" s="27"/>
      <c r="B182" s="27"/>
      <c r="C182" s="27"/>
      <c r="D182" s="27"/>
      <c r="E182" s="107"/>
      <c r="F182" s="78"/>
      <c r="G182" s="78"/>
      <c r="H182" s="78"/>
      <c r="I182" s="107"/>
      <c r="J182" s="78"/>
      <c r="K182" s="78"/>
      <c r="L182" s="78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</row>
    <row r="183" spans="1:25" ht="12.75" customHeight="1" x14ac:dyDescent="0.2">
      <c r="A183" s="27"/>
      <c r="B183" s="27"/>
      <c r="C183" s="27"/>
      <c r="D183" s="27"/>
      <c r="E183" s="107"/>
      <c r="F183" s="78"/>
      <c r="G183" s="78"/>
      <c r="H183" s="78"/>
      <c r="I183" s="107"/>
      <c r="J183" s="78"/>
      <c r="K183" s="78"/>
      <c r="L183" s="78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</row>
    <row r="184" spans="1:25" ht="12.75" customHeight="1" x14ac:dyDescent="0.2">
      <c r="A184" s="27"/>
      <c r="B184" s="27"/>
      <c r="C184" s="27"/>
      <c r="D184" s="27"/>
      <c r="E184" s="107"/>
      <c r="F184" s="78"/>
      <c r="G184" s="78"/>
      <c r="H184" s="78"/>
      <c r="I184" s="107"/>
      <c r="J184" s="78"/>
      <c r="K184" s="78"/>
      <c r="L184" s="78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</row>
    <row r="185" spans="1:25" ht="12.75" customHeight="1" x14ac:dyDescent="0.2">
      <c r="A185" s="27"/>
      <c r="B185" s="27"/>
      <c r="C185" s="27"/>
      <c r="D185" s="27"/>
      <c r="E185" s="107"/>
      <c r="F185" s="78"/>
      <c r="G185" s="78"/>
      <c r="H185" s="78"/>
      <c r="I185" s="107"/>
      <c r="J185" s="78"/>
      <c r="K185" s="78"/>
      <c r="L185" s="78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</row>
    <row r="186" spans="1:25" ht="12.75" customHeight="1" x14ac:dyDescent="0.2">
      <c r="A186" s="27"/>
      <c r="B186" s="27"/>
      <c r="C186" s="27"/>
      <c r="D186" s="27"/>
      <c r="E186" s="107"/>
      <c r="F186" s="78"/>
      <c r="G186" s="78"/>
      <c r="H186" s="78"/>
      <c r="I186" s="107"/>
      <c r="J186" s="78"/>
      <c r="K186" s="78"/>
      <c r="L186" s="78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</row>
    <row r="187" spans="1:25" ht="12.75" customHeight="1" x14ac:dyDescent="0.2">
      <c r="A187" s="27"/>
      <c r="B187" s="27"/>
      <c r="C187" s="27"/>
      <c r="D187" s="27"/>
      <c r="E187" s="107"/>
      <c r="F187" s="78"/>
      <c r="G187" s="78"/>
      <c r="H187" s="78"/>
      <c r="I187" s="107"/>
      <c r="J187" s="78"/>
      <c r="K187" s="78"/>
      <c r="L187" s="78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</row>
    <row r="188" spans="1:25" ht="12.75" customHeight="1" x14ac:dyDescent="0.2">
      <c r="A188" s="27"/>
      <c r="B188" s="27"/>
      <c r="C188" s="27"/>
      <c r="D188" s="27"/>
      <c r="E188" s="107"/>
      <c r="F188" s="78"/>
      <c r="G188" s="78"/>
      <c r="H188" s="78"/>
      <c r="I188" s="107"/>
      <c r="J188" s="78"/>
      <c r="K188" s="78"/>
      <c r="L188" s="78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</row>
    <row r="189" spans="1:25" ht="12.75" customHeight="1" x14ac:dyDescent="0.2">
      <c r="A189" s="27"/>
      <c r="B189" s="27"/>
      <c r="C189" s="27"/>
      <c r="D189" s="27"/>
      <c r="E189" s="107"/>
      <c r="F189" s="78"/>
      <c r="G189" s="78"/>
      <c r="H189" s="78"/>
      <c r="I189" s="107"/>
      <c r="J189" s="78"/>
      <c r="K189" s="78"/>
      <c r="L189" s="78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</row>
    <row r="190" spans="1:25" ht="12.75" customHeight="1" x14ac:dyDescent="0.2">
      <c r="A190" s="27"/>
      <c r="B190" s="27"/>
      <c r="C190" s="27"/>
      <c r="D190" s="27"/>
      <c r="E190" s="107"/>
      <c r="F190" s="78"/>
      <c r="G190" s="78"/>
      <c r="H190" s="78"/>
      <c r="I190" s="107"/>
      <c r="J190" s="78"/>
      <c r="K190" s="78"/>
      <c r="L190" s="78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</row>
    <row r="191" spans="1:25" ht="12.75" customHeight="1" x14ac:dyDescent="0.2">
      <c r="A191" s="27"/>
      <c r="B191" s="27"/>
      <c r="C191" s="27"/>
      <c r="D191" s="27"/>
      <c r="E191" s="107"/>
      <c r="F191" s="78"/>
      <c r="G191" s="78"/>
      <c r="H191" s="78"/>
      <c r="I191" s="107"/>
      <c r="J191" s="78"/>
      <c r="K191" s="78"/>
      <c r="L191" s="78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</row>
    <row r="192" spans="1:25" ht="12.75" customHeight="1" x14ac:dyDescent="0.2">
      <c r="A192" s="27"/>
      <c r="B192" s="27"/>
      <c r="C192" s="27"/>
      <c r="D192" s="27"/>
      <c r="E192" s="107"/>
      <c r="F192" s="78"/>
      <c r="G192" s="78"/>
      <c r="H192" s="78"/>
      <c r="I192" s="107"/>
      <c r="J192" s="78"/>
      <c r="K192" s="78"/>
      <c r="L192" s="78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</row>
    <row r="193" spans="1:25" ht="12.75" customHeight="1" x14ac:dyDescent="0.2">
      <c r="A193" s="27"/>
      <c r="B193" s="27"/>
      <c r="C193" s="27"/>
      <c r="D193" s="27"/>
      <c r="E193" s="107"/>
      <c r="F193" s="78"/>
      <c r="G193" s="78"/>
      <c r="H193" s="78"/>
      <c r="I193" s="107"/>
      <c r="J193" s="78"/>
      <c r="K193" s="78"/>
      <c r="L193" s="78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</row>
    <row r="194" spans="1:25" ht="12.75" customHeight="1" x14ac:dyDescent="0.2">
      <c r="A194" s="27"/>
      <c r="B194" s="27"/>
      <c r="C194" s="27"/>
      <c r="D194" s="27"/>
      <c r="E194" s="107"/>
      <c r="F194" s="78"/>
      <c r="G194" s="78"/>
      <c r="H194" s="78"/>
      <c r="I194" s="107"/>
      <c r="J194" s="78"/>
      <c r="K194" s="78"/>
      <c r="L194" s="78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</row>
    <row r="195" spans="1:25" ht="12.75" customHeight="1" x14ac:dyDescent="0.2">
      <c r="A195" s="27"/>
      <c r="B195" s="27"/>
      <c r="C195" s="27"/>
      <c r="D195" s="27"/>
      <c r="E195" s="107"/>
      <c r="F195" s="78"/>
      <c r="G195" s="78"/>
      <c r="H195" s="78"/>
      <c r="I195" s="107"/>
      <c r="J195" s="78"/>
      <c r="K195" s="78"/>
      <c r="L195" s="78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</row>
    <row r="196" spans="1:25" ht="12.75" customHeight="1" x14ac:dyDescent="0.2">
      <c r="A196" s="27"/>
      <c r="B196" s="27"/>
      <c r="C196" s="27"/>
      <c r="D196" s="27"/>
      <c r="E196" s="107"/>
      <c r="F196" s="78"/>
      <c r="G196" s="78"/>
      <c r="H196" s="78"/>
      <c r="I196" s="107"/>
      <c r="J196" s="78"/>
      <c r="K196" s="78"/>
      <c r="L196" s="78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</row>
    <row r="197" spans="1:25" ht="12.75" customHeight="1" x14ac:dyDescent="0.2">
      <c r="A197" s="27"/>
      <c r="B197" s="27"/>
      <c r="C197" s="27"/>
      <c r="D197" s="27"/>
      <c r="E197" s="107"/>
      <c r="F197" s="78"/>
      <c r="G197" s="78"/>
      <c r="H197" s="78"/>
      <c r="I197" s="107"/>
      <c r="J197" s="78"/>
      <c r="K197" s="78"/>
      <c r="L197" s="78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</row>
    <row r="198" spans="1:25" ht="12.75" customHeight="1" x14ac:dyDescent="0.2">
      <c r="A198" s="27"/>
      <c r="B198" s="27"/>
      <c r="C198" s="27"/>
      <c r="D198" s="27"/>
      <c r="E198" s="107"/>
      <c r="F198" s="78"/>
      <c r="G198" s="78"/>
      <c r="H198" s="78"/>
      <c r="I198" s="107"/>
      <c r="J198" s="78"/>
      <c r="K198" s="78"/>
      <c r="L198" s="78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</row>
    <row r="199" spans="1:25" ht="12.75" customHeight="1" x14ac:dyDescent="0.2">
      <c r="A199" s="27"/>
      <c r="B199" s="27"/>
      <c r="C199" s="27"/>
      <c r="D199" s="27"/>
      <c r="E199" s="107"/>
      <c r="F199" s="78"/>
      <c r="G199" s="78"/>
      <c r="H199" s="78"/>
      <c r="I199" s="107"/>
      <c r="J199" s="78"/>
      <c r="K199" s="78"/>
      <c r="L199" s="78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</row>
    <row r="200" spans="1:25" ht="12.75" customHeight="1" x14ac:dyDescent="0.2">
      <c r="A200" s="27"/>
      <c r="B200" s="27"/>
      <c r="C200" s="27"/>
      <c r="D200" s="27"/>
      <c r="E200" s="107"/>
      <c r="F200" s="78"/>
      <c r="G200" s="78"/>
      <c r="H200" s="78"/>
      <c r="I200" s="107"/>
      <c r="J200" s="78"/>
      <c r="K200" s="78"/>
      <c r="L200" s="78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</row>
    <row r="201" spans="1:25" ht="12.75" customHeight="1" x14ac:dyDescent="0.2">
      <c r="A201" s="27"/>
      <c r="B201" s="27"/>
      <c r="C201" s="27"/>
      <c r="D201" s="27"/>
      <c r="E201" s="107"/>
      <c r="F201" s="78"/>
      <c r="G201" s="78"/>
      <c r="H201" s="78"/>
      <c r="I201" s="107"/>
      <c r="J201" s="78"/>
      <c r="K201" s="78"/>
      <c r="L201" s="78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</row>
    <row r="202" spans="1:25" ht="12.75" customHeight="1" x14ac:dyDescent="0.2">
      <c r="A202" s="27"/>
      <c r="B202" s="27"/>
      <c r="C202" s="27"/>
      <c r="D202" s="27"/>
      <c r="E202" s="107"/>
      <c r="F202" s="78"/>
      <c r="G202" s="78"/>
      <c r="H202" s="78"/>
      <c r="I202" s="107"/>
      <c r="J202" s="78"/>
      <c r="K202" s="78"/>
      <c r="L202" s="78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</row>
    <row r="203" spans="1:25" ht="12.75" customHeight="1" x14ac:dyDescent="0.2">
      <c r="A203" s="27"/>
      <c r="B203" s="27"/>
      <c r="C203" s="27"/>
      <c r="D203" s="27"/>
      <c r="E203" s="107"/>
      <c r="F203" s="78"/>
      <c r="G203" s="78"/>
      <c r="H203" s="78"/>
      <c r="I203" s="107"/>
      <c r="J203" s="78"/>
      <c r="K203" s="78"/>
      <c r="L203" s="78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</row>
    <row r="204" spans="1:25" ht="12.75" customHeight="1" x14ac:dyDescent="0.2">
      <c r="A204" s="27"/>
      <c r="B204" s="27"/>
      <c r="C204" s="27"/>
      <c r="D204" s="27"/>
      <c r="E204" s="107"/>
      <c r="F204" s="78"/>
      <c r="G204" s="78"/>
      <c r="H204" s="78"/>
      <c r="I204" s="107"/>
      <c r="J204" s="78"/>
      <c r="K204" s="78"/>
      <c r="L204" s="78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</row>
    <row r="205" spans="1:25" ht="12.75" customHeight="1" x14ac:dyDescent="0.2">
      <c r="A205" s="27"/>
      <c r="B205" s="27"/>
      <c r="C205" s="27"/>
      <c r="D205" s="27"/>
      <c r="E205" s="107"/>
      <c r="F205" s="78"/>
      <c r="G205" s="78"/>
      <c r="H205" s="78"/>
      <c r="I205" s="107"/>
      <c r="J205" s="78"/>
      <c r="K205" s="78"/>
      <c r="L205" s="78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</row>
    <row r="206" spans="1:25" ht="12.75" customHeight="1" x14ac:dyDescent="0.2">
      <c r="A206" s="27"/>
      <c r="B206" s="27"/>
      <c r="C206" s="27"/>
      <c r="D206" s="27"/>
      <c r="E206" s="107"/>
      <c r="F206" s="78"/>
      <c r="G206" s="78"/>
      <c r="H206" s="78"/>
      <c r="I206" s="107"/>
      <c r="J206" s="78"/>
      <c r="K206" s="78"/>
      <c r="L206" s="78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</row>
    <row r="207" spans="1:25" ht="12.75" customHeight="1" x14ac:dyDescent="0.2">
      <c r="A207" s="27"/>
      <c r="B207" s="27"/>
      <c r="C207" s="27"/>
      <c r="D207" s="27"/>
      <c r="E207" s="107"/>
      <c r="F207" s="78"/>
      <c r="G207" s="78"/>
      <c r="H207" s="78"/>
      <c r="I207" s="107"/>
      <c r="J207" s="78"/>
      <c r="K207" s="78"/>
      <c r="L207" s="78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</row>
    <row r="208" spans="1:25" ht="12.75" customHeight="1" x14ac:dyDescent="0.2">
      <c r="A208" s="27"/>
      <c r="B208" s="27"/>
      <c r="C208" s="27"/>
      <c r="D208" s="27"/>
      <c r="E208" s="107"/>
      <c r="F208" s="78"/>
      <c r="G208" s="78"/>
      <c r="H208" s="78"/>
      <c r="I208" s="107"/>
      <c r="J208" s="78"/>
      <c r="K208" s="78"/>
      <c r="L208" s="78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</row>
    <row r="209" spans="1:25" ht="12.75" customHeight="1" x14ac:dyDescent="0.2">
      <c r="A209" s="27"/>
      <c r="B209" s="27"/>
      <c r="C209" s="27"/>
      <c r="D209" s="27"/>
      <c r="E209" s="107"/>
      <c r="F209" s="78"/>
      <c r="G209" s="78"/>
      <c r="H209" s="78"/>
      <c r="I209" s="107"/>
      <c r="J209" s="78"/>
      <c r="K209" s="78"/>
      <c r="L209" s="78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</row>
    <row r="210" spans="1:25" ht="12.75" customHeight="1" x14ac:dyDescent="0.2">
      <c r="A210" s="27"/>
      <c r="B210" s="27"/>
      <c r="C210" s="27"/>
      <c r="D210" s="27"/>
      <c r="E210" s="107"/>
      <c r="F210" s="78"/>
      <c r="G210" s="78"/>
      <c r="H210" s="78"/>
      <c r="I210" s="107"/>
      <c r="J210" s="78"/>
      <c r="K210" s="78"/>
      <c r="L210" s="78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</row>
    <row r="211" spans="1:25" ht="12.75" customHeight="1" x14ac:dyDescent="0.2">
      <c r="A211" s="27"/>
      <c r="B211" s="27"/>
      <c r="C211" s="27"/>
      <c r="D211" s="27"/>
      <c r="E211" s="107"/>
      <c r="F211" s="78"/>
      <c r="G211" s="78"/>
      <c r="H211" s="78"/>
      <c r="I211" s="107"/>
      <c r="J211" s="78"/>
      <c r="K211" s="78"/>
      <c r="L211" s="78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</row>
    <row r="212" spans="1:25" ht="12.75" customHeight="1" x14ac:dyDescent="0.2">
      <c r="A212" s="27"/>
      <c r="B212" s="27"/>
      <c r="C212" s="27"/>
      <c r="D212" s="27"/>
      <c r="E212" s="107"/>
      <c r="F212" s="78"/>
      <c r="G212" s="78"/>
      <c r="H212" s="78"/>
      <c r="I212" s="107"/>
      <c r="J212" s="78"/>
      <c r="K212" s="78"/>
      <c r="L212" s="78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</row>
    <row r="213" spans="1:25" ht="12.75" customHeight="1" x14ac:dyDescent="0.2">
      <c r="A213" s="27"/>
      <c r="B213" s="27"/>
      <c r="C213" s="27"/>
      <c r="D213" s="27"/>
      <c r="E213" s="107"/>
      <c r="F213" s="78"/>
      <c r="G213" s="78"/>
      <c r="H213" s="78"/>
      <c r="I213" s="107"/>
      <c r="J213" s="78"/>
      <c r="K213" s="78"/>
      <c r="L213" s="78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</row>
    <row r="214" spans="1:25" ht="12.75" customHeight="1" x14ac:dyDescent="0.2">
      <c r="A214" s="27"/>
      <c r="B214" s="27"/>
      <c r="C214" s="27"/>
      <c r="D214" s="27"/>
      <c r="E214" s="107"/>
      <c r="F214" s="78"/>
      <c r="G214" s="78"/>
      <c r="H214" s="78"/>
      <c r="I214" s="107"/>
      <c r="J214" s="78"/>
      <c r="K214" s="78"/>
      <c r="L214" s="78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</row>
    <row r="215" spans="1:25" ht="12.75" customHeight="1" x14ac:dyDescent="0.2">
      <c r="A215" s="27"/>
      <c r="B215" s="27"/>
      <c r="C215" s="27"/>
      <c r="D215" s="27"/>
      <c r="E215" s="107"/>
      <c r="F215" s="78"/>
      <c r="G215" s="78"/>
      <c r="H215" s="78"/>
      <c r="I215" s="107"/>
      <c r="J215" s="78"/>
      <c r="K215" s="78"/>
      <c r="L215" s="78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</row>
    <row r="216" spans="1:25" ht="12.75" customHeight="1" x14ac:dyDescent="0.2">
      <c r="A216" s="27"/>
      <c r="B216" s="27"/>
      <c r="C216" s="27"/>
      <c r="D216" s="27"/>
      <c r="E216" s="107"/>
      <c r="F216" s="78"/>
      <c r="G216" s="78"/>
      <c r="H216" s="78"/>
      <c r="I216" s="107"/>
      <c r="J216" s="78"/>
      <c r="K216" s="78"/>
      <c r="L216" s="78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</row>
    <row r="217" spans="1:25" ht="12.75" customHeight="1" x14ac:dyDescent="0.2">
      <c r="A217" s="27"/>
      <c r="B217" s="27"/>
      <c r="C217" s="27"/>
      <c r="D217" s="27"/>
      <c r="E217" s="107"/>
      <c r="F217" s="78"/>
      <c r="G217" s="78"/>
      <c r="H217" s="78"/>
      <c r="I217" s="107"/>
      <c r="J217" s="78"/>
      <c r="K217" s="78"/>
      <c r="L217" s="78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</row>
    <row r="218" spans="1:25" ht="12.75" customHeight="1" x14ac:dyDescent="0.2">
      <c r="A218" s="27"/>
      <c r="B218" s="27"/>
      <c r="C218" s="27"/>
      <c r="D218" s="27"/>
      <c r="E218" s="107"/>
      <c r="F218" s="78"/>
      <c r="G218" s="78"/>
      <c r="H218" s="78"/>
      <c r="I218" s="107"/>
      <c r="J218" s="78"/>
      <c r="K218" s="78"/>
      <c r="L218" s="78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</row>
    <row r="219" spans="1:25" ht="12.75" customHeight="1" x14ac:dyDescent="0.2">
      <c r="A219" s="27"/>
      <c r="B219" s="27"/>
      <c r="C219" s="27"/>
      <c r="D219" s="27"/>
      <c r="E219" s="107"/>
      <c r="F219" s="78"/>
      <c r="G219" s="78"/>
      <c r="H219" s="78"/>
      <c r="I219" s="107"/>
      <c r="J219" s="78"/>
      <c r="K219" s="78"/>
      <c r="L219" s="78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</row>
    <row r="220" spans="1:25" ht="12.75" customHeight="1" x14ac:dyDescent="0.2">
      <c r="A220" s="27"/>
      <c r="B220" s="27"/>
      <c r="C220" s="27"/>
      <c r="D220" s="27"/>
      <c r="E220" s="107"/>
      <c r="F220" s="78"/>
      <c r="G220" s="78"/>
      <c r="H220" s="78"/>
      <c r="I220" s="107"/>
      <c r="J220" s="78"/>
      <c r="K220" s="78"/>
      <c r="L220" s="78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</row>
    <row r="221" spans="1:25" ht="12.75" customHeight="1" x14ac:dyDescent="0.2">
      <c r="A221" s="27"/>
      <c r="B221" s="27"/>
      <c r="C221" s="27"/>
      <c r="D221" s="27"/>
      <c r="E221" s="107"/>
      <c r="F221" s="78"/>
      <c r="G221" s="78"/>
      <c r="H221" s="78"/>
      <c r="I221" s="107"/>
      <c r="J221" s="78"/>
      <c r="K221" s="78"/>
      <c r="L221" s="78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</row>
    <row r="222" spans="1:25" ht="12.75" customHeight="1" x14ac:dyDescent="0.2">
      <c r="A222" s="27"/>
      <c r="B222" s="27"/>
      <c r="C222" s="27"/>
      <c r="D222" s="27"/>
      <c r="E222" s="107"/>
      <c r="F222" s="78"/>
      <c r="G222" s="78"/>
      <c r="H222" s="78"/>
      <c r="I222" s="107"/>
      <c r="J222" s="78"/>
      <c r="K222" s="78"/>
      <c r="L222" s="78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</row>
    <row r="223" spans="1:25" ht="12.75" customHeight="1" x14ac:dyDescent="0.2">
      <c r="A223" s="27"/>
      <c r="B223" s="27"/>
      <c r="C223" s="27"/>
      <c r="D223" s="27"/>
      <c r="E223" s="107"/>
      <c r="F223" s="78"/>
      <c r="G223" s="78"/>
      <c r="H223" s="78"/>
      <c r="I223" s="107"/>
      <c r="J223" s="78"/>
      <c r="K223" s="78"/>
      <c r="L223" s="78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</row>
    <row r="224" spans="1:25" ht="12.75" customHeight="1" x14ac:dyDescent="0.2">
      <c r="A224" s="27"/>
      <c r="B224" s="27"/>
      <c r="C224" s="27"/>
      <c r="D224" s="27"/>
      <c r="E224" s="107"/>
      <c r="F224" s="78"/>
      <c r="G224" s="78"/>
      <c r="H224" s="78"/>
      <c r="I224" s="107"/>
      <c r="J224" s="78"/>
      <c r="K224" s="78"/>
      <c r="L224" s="78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</row>
    <row r="225" spans="1:25" ht="12.75" customHeight="1" x14ac:dyDescent="0.2">
      <c r="A225" s="27"/>
      <c r="B225" s="27"/>
      <c r="C225" s="27"/>
      <c r="D225" s="27"/>
      <c r="E225" s="107"/>
      <c r="F225" s="78"/>
      <c r="G225" s="78"/>
      <c r="H225" s="78"/>
      <c r="I225" s="107"/>
      <c r="J225" s="78"/>
      <c r="K225" s="78"/>
      <c r="L225" s="78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</row>
    <row r="226" spans="1:25" ht="12.75" customHeight="1" x14ac:dyDescent="0.2">
      <c r="A226" s="27"/>
      <c r="B226" s="27"/>
      <c r="C226" s="27"/>
      <c r="D226" s="27"/>
      <c r="E226" s="107"/>
      <c r="F226" s="78"/>
      <c r="G226" s="78"/>
      <c r="H226" s="78"/>
      <c r="I226" s="107"/>
      <c r="J226" s="78"/>
      <c r="K226" s="78"/>
      <c r="L226" s="78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</row>
    <row r="227" spans="1:25" ht="12.75" customHeight="1" x14ac:dyDescent="0.2">
      <c r="A227" s="27"/>
      <c r="B227" s="27"/>
      <c r="C227" s="27"/>
      <c r="D227" s="27"/>
      <c r="E227" s="107"/>
      <c r="F227" s="78"/>
      <c r="G227" s="78"/>
      <c r="H227" s="78"/>
      <c r="I227" s="107"/>
      <c r="J227" s="78"/>
      <c r="K227" s="78"/>
      <c r="L227" s="78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</row>
    <row r="228" spans="1:25" ht="12.75" customHeight="1" x14ac:dyDescent="0.2">
      <c r="A228" s="27"/>
      <c r="B228" s="27"/>
      <c r="C228" s="27"/>
      <c r="D228" s="27"/>
      <c r="E228" s="107"/>
      <c r="F228" s="78"/>
      <c r="G228" s="78"/>
      <c r="H228" s="78"/>
      <c r="I228" s="107"/>
      <c r="J228" s="78"/>
      <c r="K228" s="78"/>
      <c r="L228" s="78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</row>
    <row r="229" spans="1:25" ht="12.75" customHeight="1" x14ac:dyDescent="0.2">
      <c r="A229" s="27"/>
      <c r="B229" s="27"/>
      <c r="C229" s="27"/>
      <c r="D229" s="27"/>
      <c r="E229" s="107"/>
      <c r="F229" s="78"/>
      <c r="G229" s="78"/>
      <c r="H229" s="78"/>
      <c r="I229" s="107"/>
      <c r="J229" s="78"/>
      <c r="K229" s="78"/>
      <c r="L229" s="78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</row>
    <row r="230" spans="1:25" ht="12.75" customHeight="1" x14ac:dyDescent="0.2">
      <c r="A230" s="27"/>
      <c r="B230" s="27"/>
      <c r="C230" s="27"/>
      <c r="D230" s="27"/>
      <c r="E230" s="107"/>
      <c r="F230" s="78"/>
      <c r="G230" s="78"/>
      <c r="H230" s="78"/>
      <c r="I230" s="107"/>
      <c r="J230" s="78"/>
      <c r="K230" s="78"/>
      <c r="L230" s="78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</row>
    <row r="231" spans="1:25" ht="12.75" customHeight="1" x14ac:dyDescent="0.2">
      <c r="A231" s="27"/>
      <c r="B231" s="27"/>
      <c r="C231" s="27"/>
      <c r="D231" s="27"/>
      <c r="E231" s="107"/>
      <c r="F231" s="78"/>
      <c r="G231" s="78"/>
      <c r="H231" s="78"/>
      <c r="I231" s="107"/>
      <c r="J231" s="78"/>
      <c r="K231" s="78"/>
      <c r="L231" s="78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</row>
    <row r="232" spans="1:25" ht="12.75" customHeight="1" x14ac:dyDescent="0.2">
      <c r="A232" s="27"/>
      <c r="B232" s="27"/>
      <c r="C232" s="27"/>
      <c r="D232" s="27"/>
      <c r="E232" s="107"/>
      <c r="F232" s="78"/>
      <c r="G232" s="78"/>
      <c r="H232" s="78"/>
      <c r="I232" s="107"/>
      <c r="J232" s="78"/>
      <c r="K232" s="78"/>
      <c r="L232" s="78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</row>
    <row r="233" spans="1:25" ht="12.75" customHeight="1" x14ac:dyDescent="0.2">
      <c r="A233" s="27"/>
      <c r="B233" s="27"/>
      <c r="C233" s="27"/>
      <c r="D233" s="27"/>
      <c r="E233" s="107"/>
      <c r="F233" s="78"/>
      <c r="G233" s="78"/>
      <c r="H233" s="78"/>
      <c r="I233" s="107"/>
      <c r="J233" s="78"/>
      <c r="K233" s="78"/>
      <c r="L233" s="78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</row>
    <row r="234" spans="1:25" ht="12.75" customHeight="1" x14ac:dyDescent="0.2">
      <c r="A234" s="27"/>
      <c r="B234" s="27"/>
      <c r="C234" s="27"/>
      <c r="D234" s="27"/>
      <c r="E234" s="107"/>
      <c r="F234" s="78"/>
      <c r="G234" s="78"/>
      <c r="H234" s="78"/>
      <c r="I234" s="107"/>
      <c r="J234" s="78"/>
      <c r="K234" s="78"/>
      <c r="L234" s="78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</row>
    <row r="235" spans="1:25" ht="12.75" customHeight="1" x14ac:dyDescent="0.2">
      <c r="A235" s="27"/>
      <c r="B235" s="27"/>
      <c r="C235" s="27"/>
      <c r="D235" s="27"/>
      <c r="E235" s="107"/>
      <c r="F235" s="78"/>
      <c r="G235" s="78"/>
      <c r="H235" s="78"/>
      <c r="I235" s="107"/>
      <c r="J235" s="78"/>
      <c r="K235" s="78"/>
      <c r="L235" s="78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</row>
    <row r="236" spans="1:25" ht="12.75" customHeight="1" x14ac:dyDescent="0.2">
      <c r="A236" s="27"/>
      <c r="B236" s="27"/>
      <c r="C236" s="27"/>
      <c r="D236" s="27"/>
      <c r="E236" s="107"/>
      <c r="F236" s="78"/>
      <c r="G236" s="78"/>
      <c r="H236" s="78"/>
      <c r="I236" s="107"/>
      <c r="J236" s="78"/>
      <c r="K236" s="78"/>
      <c r="L236" s="78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</row>
    <row r="237" spans="1:25" ht="12.75" customHeight="1" x14ac:dyDescent="0.2">
      <c r="A237" s="27"/>
      <c r="B237" s="27"/>
      <c r="C237" s="27"/>
      <c r="D237" s="27"/>
      <c r="E237" s="107"/>
      <c r="F237" s="78"/>
      <c r="G237" s="78"/>
      <c r="H237" s="78"/>
      <c r="I237" s="107"/>
      <c r="J237" s="78"/>
      <c r="K237" s="78"/>
      <c r="L237" s="78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</row>
    <row r="238" spans="1:25" ht="12.75" customHeight="1" x14ac:dyDescent="0.2">
      <c r="A238" s="27"/>
      <c r="B238" s="27"/>
      <c r="C238" s="27"/>
      <c r="D238" s="27"/>
      <c r="E238" s="107"/>
      <c r="F238" s="78"/>
      <c r="G238" s="78"/>
      <c r="H238" s="78"/>
      <c r="I238" s="107"/>
      <c r="J238" s="78"/>
      <c r="K238" s="78"/>
      <c r="L238" s="78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</row>
    <row r="239" spans="1:25" ht="12.75" customHeight="1" x14ac:dyDescent="0.2">
      <c r="A239" s="27"/>
      <c r="B239" s="27"/>
      <c r="C239" s="27"/>
      <c r="D239" s="27"/>
      <c r="E239" s="107"/>
      <c r="F239" s="78"/>
      <c r="G239" s="78"/>
      <c r="H239" s="78"/>
      <c r="I239" s="107"/>
      <c r="J239" s="78"/>
      <c r="K239" s="78"/>
      <c r="L239" s="78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</row>
    <row r="240" spans="1:25" ht="12.75" customHeight="1" x14ac:dyDescent="0.2">
      <c r="A240" s="27"/>
      <c r="B240" s="27"/>
      <c r="C240" s="27"/>
      <c r="D240" s="27"/>
      <c r="E240" s="107"/>
      <c r="F240" s="78"/>
      <c r="G240" s="78"/>
      <c r="H240" s="78"/>
      <c r="I240" s="107"/>
      <c r="J240" s="78"/>
      <c r="K240" s="78"/>
      <c r="L240" s="78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</row>
    <row r="241" spans="1:25" ht="12.75" customHeight="1" x14ac:dyDescent="0.2">
      <c r="A241" s="27"/>
      <c r="B241" s="27"/>
      <c r="C241" s="27"/>
      <c r="D241" s="27"/>
      <c r="E241" s="107"/>
      <c r="F241" s="78"/>
      <c r="G241" s="78"/>
      <c r="H241" s="78"/>
      <c r="I241" s="107"/>
      <c r="J241" s="78"/>
      <c r="K241" s="78"/>
      <c r="L241" s="78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</row>
    <row r="242" spans="1:25" ht="12.75" customHeight="1" x14ac:dyDescent="0.2">
      <c r="A242" s="27"/>
      <c r="B242" s="27"/>
      <c r="C242" s="27"/>
      <c r="D242" s="27"/>
      <c r="E242" s="107"/>
      <c r="F242" s="78"/>
      <c r="G242" s="78"/>
      <c r="H242" s="78"/>
      <c r="I242" s="107"/>
      <c r="J242" s="78"/>
      <c r="K242" s="78"/>
      <c r="L242" s="78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</row>
    <row r="243" spans="1:25" ht="12.75" customHeight="1" x14ac:dyDescent="0.2">
      <c r="A243" s="27"/>
      <c r="B243" s="27"/>
      <c r="C243" s="27"/>
      <c r="D243" s="27"/>
      <c r="E243" s="107"/>
      <c r="F243" s="78"/>
      <c r="G243" s="78"/>
      <c r="H243" s="78"/>
      <c r="I243" s="107"/>
      <c r="J243" s="78"/>
      <c r="K243" s="78"/>
      <c r="L243" s="78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</row>
    <row r="244" spans="1:25" ht="12.75" customHeight="1" x14ac:dyDescent="0.2">
      <c r="A244" s="27"/>
      <c r="B244" s="27"/>
      <c r="C244" s="27"/>
      <c r="D244" s="27"/>
      <c r="E244" s="107"/>
      <c r="F244" s="78"/>
      <c r="G244" s="78"/>
      <c r="H244" s="78"/>
      <c r="I244" s="107"/>
      <c r="J244" s="78"/>
      <c r="K244" s="78"/>
      <c r="L244" s="78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</row>
    <row r="245" spans="1:25" ht="12.75" customHeight="1" x14ac:dyDescent="0.2">
      <c r="A245" s="27"/>
      <c r="B245" s="27"/>
      <c r="C245" s="27"/>
      <c r="D245" s="27"/>
      <c r="E245" s="107"/>
      <c r="F245" s="78"/>
      <c r="G245" s="78"/>
      <c r="H245" s="78"/>
      <c r="I245" s="107"/>
      <c r="J245" s="78"/>
      <c r="K245" s="78"/>
      <c r="L245" s="78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</row>
    <row r="246" spans="1:25" ht="12.75" customHeight="1" x14ac:dyDescent="0.2">
      <c r="A246" s="27"/>
      <c r="B246" s="27"/>
      <c r="C246" s="27"/>
      <c r="D246" s="27"/>
      <c r="E246" s="107"/>
      <c r="F246" s="78"/>
      <c r="G246" s="78"/>
      <c r="H246" s="78"/>
      <c r="I246" s="107"/>
      <c r="J246" s="78"/>
      <c r="K246" s="78"/>
      <c r="L246" s="78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</row>
    <row r="247" spans="1:25" ht="12.75" customHeight="1" x14ac:dyDescent="0.2">
      <c r="A247" s="27"/>
      <c r="B247" s="27"/>
      <c r="C247" s="27"/>
      <c r="D247" s="27"/>
      <c r="E247" s="107"/>
      <c r="F247" s="78"/>
      <c r="G247" s="78"/>
      <c r="H247" s="78"/>
      <c r="I247" s="107"/>
      <c r="J247" s="78"/>
      <c r="K247" s="78"/>
      <c r="L247" s="78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</row>
    <row r="248" spans="1:25" ht="12.75" customHeight="1" x14ac:dyDescent="0.2">
      <c r="A248" s="27"/>
      <c r="B248" s="27"/>
      <c r="C248" s="27"/>
      <c r="D248" s="27"/>
      <c r="E248" s="107"/>
      <c r="F248" s="78"/>
      <c r="G248" s="78"/>
      <c r="H248" s="78"/>
      <c r="I248" s="107"/>
      <c r="J248" s="78"/>
      <c r="K248" s="78"/>
      <c r="L248" s="78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</row>
    <row r="249" spans="1:25" ht="12.75" customHeight="1" x14ac:dyDescent="0.2">
      <c r="A249" s="27"/>
      <c r="B249" s="27"/>
      <c r="C249" s="27"/>
      <c r="D249" s="27"/>
      <c r="E249" s="107"/>
      <c r="F249" s="78"/>
      <c r="G249" s="78"/>
      <c r="H249" s="78"/>
      <c r="I249" s="107"/>
      <c r="J249" s="78"/>
      <c r="K249" s="78"/>
      <c r="L249" s="78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</row>
    <row r="250" spans="1:25" ht="12.75" customHeight="1" x14ac:dyDescent="0.2">
      <c r="A250" s="27"/>
      <c r="B250" s="27"/>
      <c r="C250" s="27"/>
      <c r="D250" s="27"/>
      <c r="E250" s="107"/>
      <c r="F250" s="78"/>
      <c r="G250" s="78"/>
      <c r="H250" s="78"/>
      <c r="I250" s="107"/>
      <c r="J250" s="78"/>
      <c r="K250" s="78"/>
      <c r="L250" s="78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</row>
    <row r="251" spans="1:25" ht="12.75" customHeight="1" x14ac:dyDescent="0.2">
      <c r="A251" s="27"/>
      <c r="B251" s="27"/>
      <c r="C251" s="27"/>
      <c r="D251" s="27"/>
      <c r="E251" s="107"/>
      <c r="F251" s="78"/>
      <c r="G251" s="78"/>
      <c r="H251" s="78"/>
      <c r="I251" s="107"/>
      <c r="J251" s="78"/>
      <c r="K251" s="78"/>
      <c r="L251" s="78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</row>
    <row r="252" spans="1:25" ht="12.75" customHeight="1" x14ac:dyDescent="0.2">
      <c r="A252" s="27"/>
      <c r="B252" s="27"/>
      <c r="C252" s="27"/>
      <c r="D252" s="27"/>
      <c r="E252" s="107"/>
      <c r="F252" s="78"/>
      <c r="G252" s="78"/>
      <c r="H252" s="78"/>
      <c r="I252" s="107"/>
      <c r="J252" s="78"/>
      <c r="K252" s="78"/>
      <c r="L252" s="78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</row>
    <row r="253" spans="1:25" ht="12.75" customHeight="1" x14ac:dyDescent="0.2">
      <c r="A253" s="27"/>
      <c r="B253" s="27"/>
      <c r="C253" s="27"/>
      <c r="D253" s="27"/>
      <c r="E253" s="107"/>
      <c r="F253" s="78"/>
      <c r="G253" s="78"/>
      <c r="H253" s="78"/>
      <c r="I253" s="107"/>
      <c r="J253" s="78"/>
      <c r="K253" s="78"/>
      <c r="L253" s="78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</row>
    <row r="254" spans="1:25" ht="12.75" customHeight="1" x14ac:dyDescent="0.2">
      <c r="A254" s="27"/>
      <c r="B254" s="27"/>
      <c r="C254" s="27"/>
      <c r="D254" s="27"/>
      <c r="E254" s="107"/>
      <c r="F254" s="78"/>
      <c r="G254" s="78"/>
      <c r="H254" s="78"/>
      <c r="I254" s="107"/>
      <c r="J254" s="78"/>
      <c r="K254" s="78"/>
      <c r="L254" s="78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</row>
    <row r="255" spans="1:25" ht="12.75" customHeight="1" x14ac:dyDescent="0.2">
      <c r="A255" s="27"/>
      <c r="B255" s="27"/>
      <c r="C255" s="27"/>
      <c r="D255" s="27"/>
      <c r="E255" s="107"/>
      <c r="F255" s="78"/>
      <c r="G255" s="78"/>
      <c r="H255" s="78"/>
      <c r="I255" s="107"/>
      <c r="J255" s="78"/>
      <c r="K255" s="78"/>
      <c r="L255" s="78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</row>
    <row r="256" spans="1:25" ht="12.75" customHeight="1" x14ac:dyDescent="0.2">
      <c r="A256" s="27"/>
      <c r="B256" s="27"/>
      <c r="C256" s="27"/>
      <c r="D256" s="27"/>
      <c r="E256" s="107"/>
      <c r="F256" s="78"/>
      <c r="G256" s="78"/>
      <c r="H256" s="78"/>
      <c r="I256" s="107"/>
      <c r="J256" s="78"/>
      <c r="K256" s="78"/>
      <c r="L256" s="78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</row>
    <row r="257" spans="1:25" ht="12.75" customHeight="1" x14ac:dyDescent="0.2">
      <c r="A257" s="27"/>
      <c r="B257" s="27"/>
      <c r="C257" s="27"/>
      <c r="D257" s="27"/>
      <c r="E257" s="107"/>
      <c r="F257" s="78"/>
      <c r="G257" s="78"/>
      <c r="H257" s="78"/>
      <c r="I257" s="107"/>
      <c r="J257" s="78"/>
      <c r="K257" s="78"/>
      <c r="L257" s="78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</row>
    <row r="258" spans="1:25" ht="12.75" customHeight="1" x14ac:dyDescent="0.2">
      <c r="A258" s="27"/>
      <c r="B258" s="27"/>
      <c r="C258" s="27"/>
      <c r="D258" s="27"/>
      <c r="E258" s="107"/>
      <c r="F258" s="78"/>
      <c r="G258" s="78"/>
      <c r="H258" s="78"/>
      <c r="I258" s="107"/>
      <c r="J258" s="78"/>
      <c r="K258" s="78"/>
      <c r="L258" s="78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</row>
    <row r="259" spans="1:25" ht="12.75" customHeight="1" x14ac:dyDescent="0.2">
      <c r="A259" s="27"/>
      <c r="B259" s="27"/>
      <c r="C259" s="27"/>
      <c r="D259" s="27"/>
      <c r="E259" s="107"/>
      <c r="F259" s="78"/>
      <c r="G259" s="78"/>
      <c r="H259" s="78"/>
      <c r="I259" s="107"/>
      <c r="J259" s="78"/>
      <c r="K259" s="78"/>
      <c r="L259" s="78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</row>
    <row r="260" spans="1:25" ht="12.75" customHeight="1" x14ac:dyDescent="0.2">
      <c r="A260" s="27"/>
      <c r="B260" s="27"/>
      <c r="C260" s="27"/>
      <c r="D260" s="27"/>
      <c r="E260" s="107"/>
      <c r="F260" s="78"/>
      <c r="G260" s="78"/>
      <c r="H260" s="78"/>
      <c r="I260" s="107"/>
      <c r="J260" s="78"/>
      <c r="K260" s="78"/>
      <c r="L260" s="78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</row>
    <row r="261" spans="1:25" ht="12.75" customHeight="1" x14ac:dyDescent="0.2">
      <c r="A261" s="27"/>
      <c r="B261" s="27"/>
      <c r="C261" s="27"/>
      <c r="D261" s="27"/>
      <c r="E261" s="107"/>
      <c r="F261" s="78"/>
      <c r="G261" s="78"/>
      <c r="H261" s="78"/>
      <c r="I261" s="107"/>
      <c r="J261" s="78"/>
      <c r="K261" s="78"/>
      <c r="L261" s="78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</row>
    <row r="262" spans="1:25" ht="12.75" customHeight="1" x14ac:dyDescent="0.2">
      <c r="A262" s="27"/>
      <c r="B262" s="27"/>
      <c r="C262" s="27"/>
      <c r="D262" s="27"/>
      <c r="E262" s="107"/>
      <c r="F262" s="78"/>
      <c r="G262" s="78"/>
      <c r="H262" s="78"/>
      <c r="I262" s="107"/>
      <c r="J262" s="78"/>
      <c r="K262" s="78"/>
      <c r="L262" s="78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</row>
    <row r="263" spans="1:25" ht="12.75" customHeight="1" x14ac:dyDescent="0.2">
      <c r="A263" s="27"/>
      <c r="B263" s="27"/>
      <c r="C263" s="27"/>
      <c r="D263" s="27"/>
      <c r="E263" s="107"/>
      <c r="F263" s="78"/>
      <c r="G263" s="78"/>
      <c r="H263" s="78"/>
      <c r="I263" s="107"/>
      <c r="J263" s="78"/>
      <c r="K263" s="78"/>
      <c r="L263" s="78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</row>
    <row r="264" spans="1:25" ht="12.75" customHeight="1" x14ac:dyDescent="0.2">
      <c r="A264" s="27"/>
      <c r="B264" s="27"/>
      <c r="C264" s="27"/>
      <c r="D264" s="27"/>
      <c r="E264" s="107"/>
      <c r="F264" s="78"/>
      <c r="G264" s="78"/>
      <c r="H264" s="78"/>
      <c r="I264" s="107"/>
      <c r="J264" s="78"/>
      <c r="K264" s="78"/>
      <c r="L264" s="78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</row>
    <row r="265" spans="1:25" ht="12.75" customHeight="1" x14ac:dyDescent="0.2">
      <c r="A265" s="27"/>
      <c r="B265" s="27"/>
      <c r="C265" s="27"/>
      <c r="D265" s="27"/>
      <c r="E265" s="107"/>
      <c r="F265" s="78"/>
      <c r="G265" s="78"/>
      <c r="H265" s="78"/>
      <c r="I265" s="107"/>
      <c r="J265" s="78"/>
      <c r="K265" s="78"/>
      <c r="L265" s="78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</row>
    <row r="266" spans="1:25" ht="12.75" customHeight="1" x14ac:dyDescent="0.2">
      <c r="A266" s="27"/>
      <c r="B266" s="27"/>
      <c r="C266" s="27"/>
      <c r="D266" s="27"/>
      <c r="E266" s="107"/>
      <c r="F266" s="78"/>
      <c r="G266" s="78"/>
      <c r="H266" s="78"/>
      <c r="I266" s="107"/>
      <c r="J266" s="78"/>
      <c r="K266" s="78"/>
      <c r="L266" s="78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</row>
    <row r="267" spans="1:25" ht="12.75" customHeight="1" x14ac:dyDescent="0.2">
      <c r="A267" s="27"/>
      <c r="B267" s="27"/>
      <c r="C267" s="27"/>
      <c r="D267" s="27"/>
      <c r="E267" s="107"/>
      <c r="F267" s="78"/>
      <c r="G267" s="78"/>
      <c r="H267" s="78"/>
      <c r="I267" s="107"/>
      <c r="J267" s="78"/>
      <c r="K267" s="78"/>
      <c r="L267" s="78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</row>
    <row r="268" spans="1:25" ht="12.75" customHeight="1" x14ac:dyDescent="0.2">
      <c r="A268" s="27"/>
      <c r="B268" s="27"/>
      <c r="C268" s="27"/>
      <c r="D268" s="27"/>
      <c r="E268" s="107"/>
      <c r="F268" s="78"/>
      <c r="G268" s="78"/>
      <c r="H268" s="78"/>
      <c r="I268" s="107"/>
      <c r="J268" s="78"/>
      <c r="K268" s="78"/>
      <c r="L268" s="78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</row>
    <row r="269" spans="1:25" ht="12.75" customHeight="1" x14ac:dyDescent="0.2">
      <c r="A269" s="27"/>
      <c r="B269" s="27"/>
      <c r="C269" s="27"/>
      <c r="D269" s="27"/>
      <c r="E269" s="107"/>
      <c r="F269" s="78"/>
      <c r="G269" s="78"/>
      <c r="H269" s="78"/>
      <c r="I269" s="107"/>
      <c r="J269" s="78"/>
      <c r="K269" s="78"/>
      <c r="L269" s="78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</row>
    <row r="270" spans="1:25" ht="12.75" customHeight="1" x14ac:dyDescent="0.2">
      <c r="A270" s="27"/>
      <c r="B270" s="27"/>
      <c r="C270" s="27"/>
      <c r="D270" s="27"/>
      <c r="E270" s="107"/>
      <c r="F270" s="78"/>
      <c r="G270" s="78"/>
      <c r="H270" s="78"/>
      <c r="I270" s="107"/>
      <c r="J270" s="78"/>
      <c r="K270" s="78"/>
      <c r="L270" s="78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</row>
    <row r="271" spans="1:25" ht="12.75" customHeight="1" x14ac:dyDescent="0.2">
      <c r="A271" s="27"/>
      <c r="B271" s="27"/>
      <c r="C271" s="27"/>
      <c r="D271" s="27"/>
      <c r="E271" s="107"/>
      <c r="F271" s="78"/>
      <c r="G271" s="78"/>
      <c r="H271" s="78"/>
      <c r="I271" s="107"/>
      <c r="J271" s="78"/>
      <c r="K271" s="78"/>
      <c r="L271" s="78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</row>
    <row r="272" spans="1:25" ht="12.75" customHeight="1" x14ac:dyDescent="0.2">
      <c r="A272" s="27"/>
      <c r="B272" s="27"/>
      <c r="C272" s="27"/>
      <c r="D272" s="27"/>
      <c r="E272" s="107"/>
      <c r="F272" s="78"/>
      <c r="G272" s="78"/>
      <c r="H272" s="78"/>
      <c r="I272" s="107"/>
      <c r="J272" s="78"/>
      <c r="K272" s="78"/>
      <c r="L272" s="78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</row>
    <row r="273" spans="1:25" ht="12.75" customHeight="1" x14ac:dyDescent="0.2">
      <c r="A273" s="27"/>
      <c r="B273" s="27"/>
      <c r="C273" s="27"/>
      <c r="D273" s="27"/>
      <c r="E273" s="107"/>
      <c r="F273" s="78"/>
      <c r="G273" s="78"/>
      <c r="H273" s="78"/>
      <c r="I273" s="107"/>
      <c r="J273" s="78"/>
      <c r="K273" s="78"/>
      <c r="L273" s="78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</row>
    <row r="274" spans="1:25" ht="12.75" customHeight="1" x14ac:dyDescent="0.2">
      <c r="A274" s="27"/>
      <c r="B274" s="27"/>
      <c r="C274" s="27"/>
      <c r="D274" s="27"/>
      <c r="E274" s="107"/>
      <c r="F274" s="78"/>
      <c r="G274" s="78"/>
      <c r="H274" s="78"/>
      <c r="I274" s="107"/>
      <c r="J274" s="78"/>
      <c r="K274" s="78"/>
      <c r="L274" s="78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</row>
    <row r="275" spans="1:25" ht="12.75" customHeight="1" x14ac:dyDescent="0.2">
      <c r="A275" s="27"/>
      <c r="B275" s="27"/>
      <c r="C275" s="27"/>
      <c r="D275" s="27"/>
      <c r="E275" s="107"/>
      <c r="F275" s="78"/>
      <c r="G275" s="78"/>
      <c r="H275" s="78"/>
      <c r="I275" s="107"/>
      <c r="J275" s="78"/>
      <c r="K275" s="78"/>
      <c r="L275" s="78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</row>
    <row r="276" spans="1:25" ht="12.75" customHeight="1" x14ac:dyDescent="0.2">
      <c r="A276" s="27"/>
      <c r="B276" s="27"/>
      <c r="C276" s="27"/>
      <c r="D276" s="27"/>
      <c r="E276" s="107"/>
      <c r="F276" s="78"/>
      <c r="G276" s="78"/>
      <c r="H276" s="78"/>
      <c r="I276" s="107"/>
      <c r="J276" s="78"/>
      <c r="K276" s="78"/>
      <c r="L276" s="78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</row>
    <row r="277" spans="1:25" ht="12.75" customHeight="1" x14ac:dyDescent="0.2">
      <c r="A277" s="27"/>
      <c r="B277" s="27"/>
      <c r="C277" s="27"/>
      <c r="D277" s="27"/>
      <c r="E277" s="107"/>
      <c r="F277" s="78"/>
      <c r="G277" s="78"/>
      <c r="H277" s="78"/>
      <c r="I277" s="107"/>
      <c r="J277" s="78"/>
      <c r="K277" s="78"/>
      <c r="L277" s="78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</row>
    <row r="278" spans="1:25" ht="12.75" customHeight="1" x14ac:dyDescent="0.2">
      <c r="A278" s="27"/>
      <c r="B278" s="27"/>
      <c r="C278" s="27"/>
      <c r="D278" s="27"/>
      <c r="E278" s="107"/>
      <c r="F278" s="78"/>
      <c r="G278" s="78"/>
      <c r="H278" s="78"/>
      <c r="I278" s="107"/>
      <c r="J278" s="78"/>
      <c r="K278" s="78"/>
      <c r="L278" s="78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</row>
    <row r="279" spans="1:25" ht="12.75" customHeight="1" x14ac:dyDescent="0.2">
      <c r="A279" s="27"/>
      <c r="B279" s="27"/>
      <c r="C279" s="27"/>
      <c r="D279" s="27"/>
      <c r="E279" s="107"/>
      <c r="F279" s="78"/>
      <c r="G279" s="78"/>
      <c r="H279" s="78"/>
      <c r="I279" s="107"/>
      <c r="J279" s="78"/>
      <c r="K279" s="78"/>
      <c r="L279" s="78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</row>
    <row r="280" spans="1:25" ht="12.75" customHeight="1" x14ac:dyDescent="0.2">
      <c r="A280" s="27"/>
      <c r="B280" s="27"/>
      <c r="C280" s="27"/>
      <c r="D280" s="27"/>
      <c r="E280" s="107"/>
      <c r="F280" s="78"/>
      <c r="G280" s="78"/>
      <c r="H280" s="78"/>
      <c r="I280" s="107"/>
      <c r="J280" s="78"/>
      <c r="K280" s="78"/>
      <c r="L280" s="78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</row>
    <row r="281" spans="1:25" ht="12.75" customHeight="1" x14ac:dyDescent="0.2">
      <c r="A281" s="27"/>
      <c r="B281" s="27"/>
      <c r="C281" s="27"/>
      <c r="D281" s="27"/>
      <c r="E281" s="107"/>
      <c r="F281" s="78"/>
      <c r="G281" s="78"/>
      <c r="H281" s="78"/>
      <c r="I281" s="107"/>
      <c r="J281" s="78"/>
      <c r="K281" s="78"/>
      <c r="L281" s="78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</row>
    <row r="282" spans="1:25" ht="12.75" customHeight="1" x14ac:dyDescent="0.2">
      <c r="A282" s="27"/>
      <c r="B282" s="27"/>
      <c r="C282" s="27"/>
      <c r="D282" s="27"/>
      <c r="E282" s="107"/>
      <c r="F282" s="78"/>
      <c r="G282" s="78"/>
      <c r="H282" s="78"/>
      <c r="I282" s="107"/>
      <c r="J282" s="78"/>
      <c r="K282" s="78"/>
      <c r="L282" s="78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</row>
    <row r="283" spans="1:25" ht="12.75" customHeight="1" x14ac:dyDescent="0.2">
      <c r="A283" s="27"/>
      <c r="B283" s="27"/>
      <c r="C283" s="27"/>
      <c r="D283" s="27"/>
      <c r="E283" s="107"/>
      <c r="F283" s="78"/>
      <c r="G283" s="78"/>
      <c r="H283" s="78"/>
      <c r="I283" s="107"/>
      <c r="J283" s="78"/>
      <c r="K283" s="78"/>
      <c r="L283" s="78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</row>
    <row r="284" spans="1:25" ht="12.75" customHeight="1" x14ac:dyDescent="0.2">
      <c r="A284" s="27"/>
      <c r="B284" s="27"/>
      <c r="C284" s="27"/>
      <c r="D284" s="27"/>
      <c r="E284" s="107"/>
      <c r="F284" s="78"/>
      <c r="G284" s="78"/>
      <c r="H284" s="78"/>
      <c r="I284" s="107"/>
      <c r="J284" s="78"/>
      <c r="K284" s="78"/>
      <c r="L284" s="78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</row>
    <row r="285" spans="1:25" ht="12.75" customHeight="1" x14ac:dyDescent="0.2">
      <c r="A285" s="27"/>
      <c r="B285" s="27"/>
      <c r="C285" s="27"/>
      <c r="D285" s="27"/>
      <c r="E285" s="107"/>
      <c r="F285" s="78"/>
      <c r="G285" s="78"/>
      <c r="H285" s="78"/>
      <c r="I285" s="107"/>
      <c r="J285" s="78"/>
      <c r="K285" s="78"/>
      <c r="L285" s="78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</row>
    <row r="286" spans="1:25" ht="15.75" customHeight="1" x14ac:dyDescent="0.2">
      <c r="G286" s="92"/>
    </row>
    <row r="287" spans="1:25" ht="15.75" customHeight="1" x14ac:dyDescent="0.2">
      <c r="G287" s="92"/>
    </row>
    <row r="288" spans="1:25" ht="15.75" customHeight="1" x14ac:dyDescent="0.2">
      <c r="G288" s="92"/>
    </row>
    <row r="289" spans="7:7" ht="15.75" customHeight="1" x14ac:dyDescent="0.2">
      <c r="G289" s="92"/>
    </row>
    <row r="290" spans="7:7" ht="15.75" customHeight="1" x14ac:dyDescent="0.2">
      <c r="G290" s="92"/>
    </row>
    <row r="291" spans="7:7" ht="15.75" customHeight="1" x14ac:dyDescent="0.2">
      <c r="G291" s="92"/>
    </row>
    <row r="292" spans="7:7" ht="15.75" customHeight="1" x14ac:dyDescent="0.2">
      <c r="G292" s="92"/>
    </row>
    <row r="293" spans="7:7" ht="15.75" customHeight="1" x14ac:dyDescent="0.2">
      <c r="G293" s="92"/>
    </row>
    <row r="294" spans="7:7" ht="15.75" customHeight="1" x14ac:dyDescent="0.2">
      <c r="G294" s="92"/>
    </row>
    <row r="295" spans="7:7" ht="15.75" customHeight="1" x14ac:dyDescent="0.2">
      <c r="G295" s="92"/>
    </row>
    <row r="296" spans="7:7" ht="15.75" customHeight="1" x14ac:dyDescent="0.2">
      <c r="G296" s="92"/>
    </row>
    <row r="297" spans="7:7" ht="15.75" customHeight="1" x14ac:dyDescent="0.2">
      <c r="G297" s="92"/>
    </row>
    <row r="298" spans="7:7" ht="15.75" customHeight="1" x14ac:dyDescent="0.2">
      <c r="G298" s="92"/>
    </row>
    <row r="299" spans="7:7" ht="15.75" customHeight="1" x14ac:dyDescent="0.2">
      <c r="G299" s="92"/>
    </row>
    <row r="300" spans="7:7" ht="15.75" customHeight="1" x14ac:dyDescent="0.2">
      <c r="G300" s="92"/>
    </row>
    <row r="301" spans="7:7" ht="15.75" customHeight="1" x14ac:dyDescent="0.2">
      <c r="G301" s="92"/>
    </row>
    <row r="302" spans="7:7" ht="15.75" customHeight="1" x14ac:dyDescent="0.2">
      <c r="G302" s="92"/>
    </row>
    <row r="303" spans="7:7" ht="15.75" customHeight="1" x14ac:dyDescent="0.2">
      <c r="G303" s="92"/>
    </row>
    <row r="304" spans="7:7" ht="15.75" customHeight="1" x14ac:dyDescent="0.2">
      <c r="G304" s="92"/>
    </row>
    <row r="305" spans="7:7" ht="15.75" customHeight="1" x14ac:dyDescent="0.2">
      <c r="G305" s="92"/>
    </row>
    <row r="306" spans="7:7" ht="15.75" customHeight="1" x14ac:dyDescent="0.2">
      <c r="G306" s="92"/>
    </row>
    <row r="307" spans="7:7" ht="15.75" customHeight="1" x14ac:dyDescent="0.2">
      <c r="G307" s="92"/>
    </row>
    <row r="308" spans="7:7" ht="15.75" customHeight="1" x14ac:dyDescent="0.2">
      <c r="G308" s="92"/>
    </row>
    <row r="309" spans="7:7" ht="15.75" customHeight="1" x14ac:dyDescent="0.2">
      <c r="G309" s="92"/>
    </row>
    <row r="310" spans="7:7" ht="15.75" customHeight="1" x14ac:dyDescent="0.2">
      <c r="G310" s="92"/>
    </row>
    <row r="311" spans="7:7" ht="15.75" customHeight="1" x14ac:dyDescent="0.2">
      <c r="G311" s="92"/>
    </row>
    <row r="312" spans="7:7" ht="15.75" customHeight="1" x14ac:dyDescent="0.2">
      <c r="G312" s="92"/>
    </row>
    <row r="313" spans="7:7" ht="15.75" customHeight="1" x14ac:dyDescent="0.2">
      <c r="G313" s="92"/>
    </row>
    <row r="314" spans="7:7" ht="15.75" customHeight="1" x14ac:dyDescent="0.2">
      <c r="G314" s="92"/>
    </row>
    <row r="315" spans="7:7" ht="15.75" customHeight="1" x14ac:dyDescent="0.2">
      <c r="G315" s="92"/>
    </row>
    <row r="316" spans="7:7" ht="15.75" customHeight="1" x14ac:dyDescent="0.2">
      <c r="G316" s="92"/>
    </row>
    <row r="317" spans="7:7" ht="15.75" customHeight="1" x14ac:dyDescent="0.2">
      <c r="G317" s="92"/>
    </row>
    <row r="318" spans="7:7" ht="15.75" customHeight="1" x14ac:dyDescent="0.2">
      <c r="G318" s="92"/>
    </row>
    <row r="319" spans="7:7" ht="15.75" customHeight="1" x14ac:dyDescent="0.2">
      <c r="G319" s="92"/>
    </row>
    <row r="320" spans="7:7" ht="15.75" customHeight="1" x14ac:dyDescent="0.2">
      <c r="G320" s="92"/>
    </row>
    <row r="321" spans="7:7" ht="15.75" customHeight="1" x14ac:dyDescent="0.2">
      <c r="G321" s="92"/>
    </row>
    <row r="322" spans="7:7" ht="15.75" customHeight="1" x14ac:dyDescent="0.2">
      <c r="G322" s="92"/>
    </row>
    <row r="323" spans="7:7" ht="15.75" customHeight="1" x14ac:dyDescent="0.2">
      <c r="G323" s="92"/>
    </row>
    <row r="324" spans="7:7" ht="15.75" customHeight="1" x14ac:dyDescent="0.2">
      <c r="G324" s="92"/>
    </row>
    <row r="325" spans="7:7" ht="15.75" customHeight="1" x14ac:dyDescent="0.2">
      <c r="G325" s="92"/>
    </row>
    <row r="326" spans="7:7" ht="15.75" customHeight="1" x14ac:dyDescent="0.2">
      <c r="G326" s="92"/>
    </row>
    <row r="327" spans="7:7" ht="15.75" customHeight="1" x14ac:dyDescent="0.2">
      <c r="G327" s="92"/>
    </row>
    <row r="328" spans="7:7" ht="15.75" customHeight="1" x14ac:dyDescent="0.2">
      <c r="G328" s="92"/>
    </row>
    <row r="329" spans="7:7" ht="15.75" customHeight="1" x14ac:dyDescent="0.2">
      <c r="G329" s="92"/>
    </row>
    <row r="330" spans="7:7" ht="15.75" customHeight="1" x14ac:dyDescent="0.2">
      <c r="G330" s="92"/>
    </row>
    <row r="331" spans="7:7" ht="15.75" customHeight="1" x14ac:dyDescent="0.2">
      <c r="G331" s="92"/>
    </row>
    <row r="332" spans="7:7" ht="15.75" customHeight="1" x14ac:dyDescent="0.2">
      <c r="G332" s="92"/>
    </row>
    <row r="333" spans="7:7" ht="15.75" customHeight="1" x14ac:dyDescent="0.2">
      <c r="G333" s="92"/>
    </row>
    <row r="334" spans="7:7" ht="15.75" customHeight="1" x14ac:dyDescent="0.2">
      <c r="G334" s="92"/>
    </row>
    <row r="335" spans="7:7" ht="15.75" customHeight="1" x14ac:dyDescent="0.2">
      <c r="G335" s="92"/>
    </row>
    <row r="336" spans="7:7" ht="15.75" customHeight="1" x14ac:dyDescent="0.2">
      <c r="G336" s="92"/>
    </row>
    <row r="337" spans="7:7" ht="15.75" customHeight="1" x14ac:dyDescent="0.2">
      <c r="G337" s="92"/>
    </row>
    <row r="338" spans="7:7" ht="15.75" customHeight="1" x14ac:dyDescent="0.2">
      <c r="G338" s="92"/>
    </row>
    <row r="339" spans="7:7" ht="15.75" customHeight="1" x14ac:dyDescent="0.2">
      <c r="G339" s="92"/>
    </row>
    <row r="340" spans="7:7" ht="15.75" customHeight="1" x14ac:dyDescent="0.2">
      <c r="G340" s="92"/>
    </row>
    <row r="341" spans="7:7" ht="15.75" customHeight="1" x14ac:dyDescent="0.2">
      <c r="G341" s="92"/>
    </row>
    <row r="342" spans="7:7" ht="15.75" customHeight="1" x14ac:dyDescent="0.2">
      <c r="G342" s="92"/>
    </row>
    <row r="343" spans="7:7" ht="15.75" customHeight="1" x14ac:dyDescent="0.2">
      <c r="G343" s="92"/>
    </row>
    <row r="344" spans="7:7" ht="15.75" customHeight="1" x14ac:dyDescent="0.2">
      <c r="G344" s="92"/>
    </row>
    <row r="345" spans="7:7" ht="15.75" customHeight="1" x14ac:dyDescent="0.2">
      <c r="G345" s="92"/>
    </row>
    <row r="346" spans="7:7" ht="15.75" customHeight="1" x14ac:dyDescent="0.2">
      <c r="G346" s="92"/>
    </row>
    <row r="347" spans="7:7" ht="15.75" customHeight="1" x14ac:dyDescent="0.2">
      <c r="G347" s="92"/>
    </row>
    <row r="348" spans="7:7" ht="15.75" customHeight="1" x14ac:dyDescent="0.2">
      <c r="G348" s="92"/>
    </row>
    <row r="349" spans="7:7" ht="15.75" customHeight="1" x14ac:dyDescent="0.2">
      <c r="G349" s="92"/>
    </row>
    <row r="350" spans="7:7" ht="15.75" customHeight="1" x14ac:dyDescent="0.2">
      <c r="G350" s="92"/>
    </row>
    <row r="351" spans="7:7" ht="15.75" customHeight="1" x14ac:dyDescent="0.2">
      <c r="G351" s="92"/>
    </row>
    <row r="352" spans="7:7" ht="15.75" customHeight="1" x14ac:dyDescent="0.2">
      <c r="G352" s="92"/>
    </row>
    <row r="353" spans="7:7" ht="15.75" customHeight="1" x14ac:dyDescent="0.2">
      <c r="G353" s="92"/>
    </row>
    <row r="354" spans="7:7" ht="15.75" customHeight="1" x14ac:dyDescent="0.2">
      <c r="G354" s="92"/>
    </row>
    <row r="355" spans="7:7" ht="15.75" customHeight="1" x14ac:dyDescent="0.2">
      <c r="G355" s="92"/>
    </row>
    <row r="356" spans="7:7" ht="15.75" customHeight="1" x14ac:dyDescent="0.2">
      <c r="G356" s="92"/>
    </row>
    <row r="357" spans="7:7" ht="15.75" customHeight="1" x14ac:dyDescent="0.2">
      <c r="G357" s="92"/>
    </row>
    <row r="358" spans="7:7" ht="15.75" customHeight="1" x14ac:dyDescent="0.2">
      <c r="G358" s="92"/>
    </row>
    <row r="359" spans="7:7" ht="15.75" customHeight="1" x14ac:dyDescent="0.2">
      <c r="G359" s="92"/>
    </row>
    <row r="360" spans="7:7" ht="15.75" customHeight="1" x14ac:dyDescent="0.2">
      <c r="G360" s="92"/>
    </row>
    <row r="361" spans="7:7" ht="15.75" customHeight="1" x14ac:dyDescent="0.2">
      <c r="G361" s="92"/>
    </row>
    <row r="362" spans="7:7" ht="15.75" customHeight="1" x14ac:dyDescent="0.2">
      <c r="G362" s="92"/>
    </row>
    <row r="363" spans="7:7" ht="15.75" customHeight="1" x14ac:dyDescent="0.2">
      <c r="G363" s="92"/>
    </row>
    <row r="364" spans="7:7" ht="15.75" customHeight="1" x14ac:dyDescent="0.2">
      <c r="G364" s="92"/>
    </row>
    <row r="365" spans="7:7" ht="15.75" customHeight="1" x14ac:dyDescent="0.2">
      <c r="G365" s="92"/>
    </row>
    <row r="366" spans="7:7" ht="15.75" customHeight="1" x14ac:dyDescent="0.2">
      <c r="G366" s="92"/>
    </row>
    <row r="367" spans="7:7" ht="15.75" customHeight="1" x14ac:dyDescent="0.2">
      <c r="G367" s="92"/>
    </row>
    <row r="368" spans="7:7" ht="15.75" customHeight="1" x14ac:dyDescent="0.2">
      <c r="G368" s="92"/>
    </row>
    <row r="369" spans="7:7" ht="15.75" customHeight="1" x14ac:dyDescent="0.2">
      <c r="G369" s="92"/>
    </row>
    <row r="370" spans="7:7" ht="15.75" customHeight="1" x14ac:dyDescent="0.2">
      <c r="G370" s="92"/>
    </row>
    <row r="371" spans="7:7" ht="15.75" customHeight="1" x14ac:dyDescent="0.2">
      <c r="G371" s="92"/>
    </row>
    <row r="372" spans="7:7" ht="15.75" customHeight="1" x14ac:dyDescent="0.2">
      <c r="G372" s="92"/>
    </row>
    <row r="373" spans="7:7" ht="15.75" customHeight="1" x14ac:dyDescent="0.2">
      <c r="G373" s="92"/>
    </row>
    <row r="374" spans="7:7" ht="15.75" customHeight="1" x14ac:dyDescent="0.2">
      <c r="G374" s="92"/>
    </row>
    <row r="375" spans="7:7" ht="15.75" customHeight="1" x14ac:dyDescent="0.2">
      <c r="G375" s="92"/>
    </row>
    <row r="376" spans="7:7" ht="15.75" customHeight="1" x14ac:dyDescent="0.2">
      <c r="G376" s="92"/>
    </row>
    <row r="377" spans="7:7" ht="15.75" customHeight="1" x14ac:dyDescent="0.2">
      <c r="G377" s="92"/>
    </row>
    <row r="378" spans="7:7" ht="15.75" customHeight="1" x14ac:dyDescent="0.2">
      <c r="G378" s="92"/>
    </row>
    <row r="379" spans="7:7" ht="15.75" customHeight="1" x14ac:dyDescent="0.2">
      <c r="G379" s="92"/>
    </row>
    <row r="380" spans="7:7" ht="15.75" customHeight="1" x14ac:dyDescent="0.2">
      <c r="G380" s="92"/>
    </row>
    <row r="381" spans="7:7" ht="15.75" customHeight="1" x14ac:dyDescent="0.2">
      <c r="G381" s="92"/>
    </row>
    <row r="382" spans="7:7" ht="15.75" customHeight="1" x14ac:dyDescent="0.2">
      <c r="G382" s="92"/>
    </row>
    <row r="383" spans="7:7" ht="15.75" customHeight="1" x14ac:dyDescent="0.2">
      <c r="G383" s="92"/>
    </row>
    <row r="384" spans="7:7" ht="15.75" customHeight="1" x14ac:dyDescent="0.2">
      <c r="G384" s="92"/>
    </row>
    <row r="385" spans="7:7" ht="15.75" customHeight="1" x14ac:dyDescent="0.2">
      <c r="G385" s="92"/>
    </row>
    <row r="386" spans="7:7" ht="15.75" customHeight="1" x14ac:dyDescent="0.2">
      <c r="G386" s="92"/>
    </row>
    <row r="387" spans="7:7" ht="15.75" customHeight="1" x14ac:dyDescent="0.2">
      <c r="G387" s="92"/>
    </row>
    <row r="388" spans="7:7" ht="15.75" customHeight="1" x14ac:dyDescent="0.2">
      <c r="G388" s="92"/>
    </row>
    <row r="389" spans="7:7" ht="15.75" customHeight="1" x14ac:dyDescent="0.2">
      <c r="G389" s="92"/>
    </row>
    <row r="390" spans="7:7" ht="15.75" customHeight="1" x14ac:dyDescent="0.2">
      <c r="G390" s="92"/>
    </row>
    <row r="391" spans="7:7" ht="15.75" customHeight="1" x14ac:dyDescent="0.2">
      <c r="G391" s="92"/>
    </row>
    <row r="392" spans="7:7" ht="15.75" customHeight="1" x14ac:dyDescent="0.2">
      <c r="G392" s="92"/>
    </row>
    <row r="393" spans="7:7" ht="15.75" customHeight="1" x14ac:dyDescent="0.2">
      <c r="G393" s="92"/>
    </row>
    <row r="394" spans="7:7" ht="15.75" customHeight="1" x14ac:dyDescent="0.2">
      <c r="G394" s="92"/>
    </row>
    <row r="395" spans="7:7" ht="15.75" customHeight="1" x14ac:dyDescent="0.2">
      <c r="G395" s="92"/>
    </row>
    <row r="396" spans="7:7" ht="15.75" customHeight="1" x14ac:dyDescent="0.2">
      <c r="G396" s="92"/>
    </row>
    <row r="397" spans="7:7" ht="15.75" customHeight="1" x14ac:dyDescent="0.2">
      <c r="G397" s="92"/>
    </row>
    <row r="398" spans="7:7" ht="15.75" customHeight="1" x14ac:dyDescent="0.2">
      <c r="G398" s="92"/>
    </row>
    <row r="399" spans="7:7" ht="15.75" customHeight="1" x14ac:dyDescent="0.2">
      <c r="G399" s="92"/>
    </row>
    <row r="400" spans="7:7" ht="15.75" customHeight="1" x14ac:dyDescent="0.2">
      <c r="G400" s="92"/>
    </row>
    <row r="401" spans="7:7" ht="15.75" customHeight="1" x14ac:dyDescent="0.2">
      <c r="G401" s="92"/>
    </row>
    <row r="402" spans="7:7" ht="15.75" customHeight="1" x14ac:dyDescent="0.2">
      <c r="G402" s="92"/>
    </row>
    <row r="403" spans="7:7" ht="15.75" customHeight="1" x14ac:dyDescent="0.2">
      <c r="G403" s="92"/>
    </row>
    <row r="404" spans="7:7" ht="15.75" customHeight="1" x14ac:dyDescent="0.2">
      <c r="G404" s="92"/>
    </row>
    <row r="405" spans="7:7" ht="15.75" customHeight="1" x14ac:dyDescent="0.2">
      <c r="G405" s="92"/>
    </row>
    <row r="406" spans="7:7" ht="15.75" customHeight="1" x14ac:dyDescent="0.2">
      <c r="G406" s="92"/>
    </row>
    <row r="407" spans="7:7" ht="15.75" customHeight="1" x14ac:dyDescent="0.2">
      <c r="G407" s="92"/>
    </row>
    <row r="408" spans="7:7" ht="15.75" customHeight="1" x14ac:dyDescent="0.2">
      <c r="G408" s="92"/>
    </row>
    <row r="409" spans="7:7" ht="15.75" customHeight="1" x14ac:dyDescent="0.2">
      <c r="G409" s="92"/>
    </row>
    <row r="410" spans="7:7" ht="15.75" customHeight="1" x14ac:dyDescent="0.2">
      <c r="G410" s="92"/>
    </row>
    <row r="411" spans="7:7" ht="15.75" customHeight="1" x14ac:dyDescent="0.2">
      <c r="G411" s="92"/>
    </row>
    <row r="412" spans="7:7" ht="15.75" customHeight="1" x14ac:dyDescent="0.2">
      <c r="G412" s="92"/>
    </row>
    <row r="413" spans="7:7" ht="15.75" customHeight="1" x14ac:dyDescent="0.2">
      <c r="G413" s="92"/>
    </row>
    <row r="414" spans="7:7" ht="15.75" customHeight="1" x14ac:dyDescent="0.2">
      <c r="G414" s="92"/>
    </row>
    <row r="415" spans="7:7" ht="15.75" customHeight="1" x14ac:dyDescent="0.2">
      <c r="G415" s="92"/>
    </row>
    <row r="416" spans="7:7" ht="15.75" customHeight="1" x14ac:dyDescent="0.2">
      <c r="G416" s="92"/>
    </row>
    <row r="417" spans="7:7" ht="15.75" customHeight="1" x14ac:dyDescent="0.2">
      <c r="G417" s="92"/>
    </row>
    <row r="418" spans="7:7" ht="15.75" customHeight="1" x14ac:dyDescent="0.2">
      <c r="G418" s="92"/>
    </row>
    <row r="419" spans="7:7" ht="15.75" customHeight="1" x14ac:dyDescent="0.2">
      <c r="G419" s="92"/>
    </row>
    <row r="420" spans="7:7" ht="15.75" customHeight="1" x14ac:dyDescent="0.2">
      <c r="G420" s="92"/>
    </row>
    <row r="421" spans="7:7" ht="15.75" customHeight="1" x14ac:dyDescent="0.2">
      <c r="G421" s="92"/>
    </row>
    <row r="422" spans="7:7" ht="15.75" customHeight="1" x14ac:dyDescent="0.2">
      <c r="G422" s="92"/>
    </row>
    <row r="423" spans="7:7" ht="15.75" customHeight="1" x14ac:dyDescent="0.2">
      <c r="G423" s="92"/>
    </row>
    <row r="424" spans="7:7" ht="15.75" customHeight="1" x14ac:dyDescent="0.2">
      <c r="G424" s="92"/>
    </row>
    <row r="425" spans="7:7" ht="15.75" customHeight="1" x14ac:dyDescent="0.2">
      <c r="G425" s="92"/>
    </row>
    <row r="426" spans="7:7" ht="15.75" customHeight="1" x14ac:dyDescent="0.2">
      <c r="G426" s="92"/>
    </row>
    <row r="427" spans="7:7" ht="15.75" customHeight="1" x14ac:dyDescent="0.2">
      <c r="G427" s="92"/>
    </row>
    <row r="428" spans="7:7" ht="15.75" customHeight="1" x14ac:dyDescent="0.2">
      <c r="G428" s="92"/>
    </row>
    <row r="429" spans="7:7" ht="15.75" customHeight="1" x14ac:dyDescent="0.2">
      <c r="G429" s="92"/>
    </row>
    <row r="430" spans="7:7" ht="15.75" customHeight="1" x14ac:dyDescent="0.2">
      <c r="G430" s="92"/>
    </row>
    <row r="431" spans="7:7" ht="15.75" customHeight="1" x14ac:dyDescent="0.2">
      <c r="G431" s="92"/>
    </row>
    <row r="432" spans="7:7" ht="15.75" customHeight="1" x14ac:dyDescent="0.2">
      <c r="G432" s="92"/>
    </row>
    <row r="433" spans="7:7" ht="15.75" customHeight="1" x14ac:dyDescent="0.2">
      <c r="G433" s="92"/>
    </row>
    <row r="434" spans="7:7" ht="15.75" customHeight="1" x14ac:dyDescent="0.2">
      <c r="G434" s="92"/>
    </row>
    <row r="435" spans="7:7" ht="15.75" customHeight="1" x14ac:dyDescent="0.2">
      <c r="G435" s="92"/>
    </row>
    <row r="436" spans="7:7" ht="15.75" customHeight="1" x14ac:dyDescent="0.2">
      <c r="G436" s="92"/>
    </row>
    <row r="437" spans="7:7" ht="15.75" customHeight="1" x14ac:dyDescent="0.2">
      <c r="G437" s="92"/>
    </row>
    <row r="438" spans="7:7" ht="15.75" customHeight="1" x14ac:dyDescent="0.2">
      <c r="G438" s="92"/>
    </row>
    <row r="439" spans="7:7" ht="15.75" customHeight="1" x14ac:dyDescent="0.2">
      <c r="G439" s="92"/>
    </row>
    <row r="440" spans="7:7" ht="15.75" customHeight="1" x14ac:dyDescent="0.2">
      <c r="G440" s="92"/>
    </row>
    <row r="441" spans="7:7" ht="15.75" customHeight="1" x14ac:dyDescent="0.2">
      <c r="G441" s="92"/>
    </row>
    <row r="442" spans="7:7" ht="15.75" customHeight="1" x14ac:dyDescent="0.2">
      <c r="G442" s="92"/>
    </row>
    <row r="443" spans="7:7" ht="15.75" customHeight="1" x14ac:dyDescent="0.2">
      <c r="G443" s="92"/>
    </row>
    <row r="444" spans="7:7" ht="15.75" customHeight="1" x14ac:dyDescent="0.2">
      <c r="G444" s="92"/>
    </row>
    <row r="445" spans="7:7" ht="15.75" customHeight="1" x14ac:dyDescent="0.2">
      <c r="G445" s="92"/>
    </row>
    <row r="446" spans="7:7" ht="15.75" customHeight="1" x14ac:dyDescent="0.2">
      <c r="G446" s="92"/>
    </row>
    <row r="447" spans="7:7" ht="15.75" customHeight="1" x14ac:dyDescent="0.2">
      <c r="G447" s="92"/>
    </row>
    <row r="448" spans="7:7" ht="15.75" customHeight="1" x14ac:dyDescent="0.2">
      <c r="G448" s="92"/>
    </row>
    <row r="449" spans="7:7" ht="15.75" customHeight="1" x14ac:dyDescent="0.2">
      <c r="G449" s="92"/>
    </row>
    <row r="450" spans="7:7" ht="15.75" customHeight="1" x14ac:dyDescent="0.2">
      <c r="G450" s="92"/>
    </row>
    <row r="451" spans="7:7" ht="15.75" customHeight="1" x14ac:dyDescent="0.2">
      <c r="G451" s="92"/>
    </row>
    <row r="452" spans="7:7" ht="15.75" customHeight="1" x14ac:dyDescent="0.2">
      <c r="G452" s="92"/>
    </row>
    <row r="453" spans="7:7" ht="15.75" customHeight="1" x14ac:dyDescent="0.2">
      <c r="G453" s="92"/>
    </row>
    <row r="454" spans="7:7" ht="15.75" customHeight="1" x14ac:dyDescent="0.2">
      <c r="G454" s="92"/>
    </row>
    <row r="455" spans="7:7" ht="15.75" customHeight="1" x14ac:dyDescent="0.2">
      <c r="G455" s="92"/>
    </row>
    <row r="456" spans="7:7" ht="15.75" customHeight="1" x14ac:dyDescent="0.2">
      <c r="G456" s="92"/>
    </row>
    <row r="457" spans="7:7" ht="15.75" customHeight="1" x14ac:dyDescent="0.2">
      <c r="G457" s="92"/>
    </row>
    <row r="458" spans="7:7" ht="15.75" customHeight="1" x14ac:dyDescent="0.2">
      <c r="G458" s="92"/>
    </row>
    <row r="459" spans="7:7" ht="15.75" customHeight="1" x14ac:dyDescent="0.2">
      <c r="G459" s="92"/>
    </row>
    <row r="460" spans="7:7" ht="15.75" customHeight="1" x14ac:dyDescent="0.2">
      <c r="G460" s="92"/>
    </row>
    <row r="461" spans="7:7" ht="15.75" customHeight="1" x14ac:dyDescent="0.2">
      <c r="G461" s="92"/>
    </row>
    <row r="462" spans="7:7" ht="15.75" customHeight="1" x14ac:dyDescent="0.2">
      <c r="G462" s="92"/>
    </row>
    <row r="463" spans="7:7" ht="15.75" customHeight="1" x14ac:dyDescent="0.2">
      <c r="G463" s="92"/>
    </row>
    <row r="464" spans="7:7" ht="15.75" customHeight="1" x14ac:dyDescent="0.2">
      <c r="G464" s="92"/>
    </row>
    <row r="465" spans="7:7" ht="15.75" customHeight="1" x14ac:dyDescent="0.2">
      <c r="G465" s="92"/>
    </row>
    <row r="466" spans="7:7" ht="15.75" customHeight="1" x14ac:dyDescent="0.2">
      <c r="G466" s="92"/>
    </row>
    <row r="467" spans="7:7" ht="15.75" customHeight="1" x14ac:dyDescent="0.2">
      <c r="G467" s="92"/>
    </row>
    <row r="468" spans="7:7" ht="15.75" customHeight="1" x14ac:dyDescent="0.2">
      <c r="G468" s="92"/>
    </row>
    <row r="469" spans="7:7" ht="15.75" customHeight="1" x14ac:dyDescent="0.2">
      <c r="G469" s="92"/>
    </row>
    <row r="470" spans="7:7" ht="15.75" customHeight="1" x14ac:dyDescent="0.2">
      <c r="G470" s="92"/>
    </row>
    <row r="471" spans="7:7" ht="15.75" customHeight="1" x14ac:dyDescent="0.2">
      <c r="G471" s="92"/>
    </row>
    <row r="472" spans="7:7" ht="15.75" customHeight="1" x14ac:dyDescent="0.2">
      <c r="G472" s="92"/>
    </row>
    <row r="473" spans="7:7" ht="15.75" customHeight="1" x14ac:dyDescent="0.2">
      <c r="G473" s="92"/>
    </row>
    <row r="474" spans="7:7" ht="15.75" customHeight="1" x14ac:dyDescent="0.2">
      <c r="G474" s="92"/>
    </row>
    <row r="475" spans="7:7" ht="15.75" customHeight="1" x14ac:dyDescent="0.2">
      <c r="G475" s="92"/>
    </row>
    <row r="476" spans="7:7" ht="15.75" customHeight="1" x14ac:dyDescent="0.2">
      <c r="G476" s="92"/>
    </row>
    <row r="477" spans="7:7" ht="15.75" customHeight="1" x14ac:dyDescent="0.2">
      <c r="G477" s="92"/>
    </row>
    <row r="478" spans="7:7" ht="15.75" customHeight="1" x14ac:dyDescent="0.2">
      <c r="G478" s="92"/>
    </row>
    <row r="479" spans="7:7" ht="15.75" customHeight="1" x14ac:dyDescent="0.2">
      <c r="G479" s="92"/>
    </row>
    <row r="480" spans="7:7" ht="15.75" customHeight="1" x14ac:dyDescent="0.2">
      <c r="G480" s="92"/>
    </row>
    <row r="481" spans="7:7" ht="15.75" customHeight="1" x14ac:dyDescent="0.2">
      <c r="G481" s="92"/>
    </row>
    <row r="482" spans="7:7" ht="15.75" customHeight="1" x14ac:dyDescent="0.2">
      <c r="G482" s="92"/>
    </row>
    <row r="483" spans="7:7" ht="15.75" customHeight="1" x14ac:dyDescent="0.2">
      <c r="G483" s="92"/>
    </row>
    <row r="484" spans="7:7" ht="15.75" customHeight="1" x14ac:dyDescent="0.2">
      <c r="G484" s="92"/>
    </row>
    <row r="485" spans="7:7" ht="15.75" customHeight="1" x14ac:dyDescent="0.2">
      <c r="G485" s="92"/>
    </row>
    <row r="486" spans="7:7" ht="15.75" customHeight="1" x14ac:dyDescent="0.2">
      <c r="G486" s="92"/>
    </row>
    <row r="487" spans="7:7" ht="15.75" customHeight="1" x14ac:dyDescent="0.2">
      <c r="G487" s="92"/>
    </row>
    <row r="488" spans="7:7" ht="15.75" customHeight="1" x14ac:dyDescent="0.2">
      <c r="G488" s="92"/>
    </row>
    <row r="489" spans="7:7" ht="15.75" customHeight="1" x14ac:dyDescent="0.2">
      <c r="G489" s="92"/>
    </row>
    <row r="490" spans="7:7" ht="15.75" customHeight="1" x14ac:dyDescent="0.2">
      <c r="G490" s="92"/>
    </row>
    <row r="491" spans="7:7" ht="15.75" customHeight="1" x14ac:dyDescent="0.2">
      <c r="G491" s="92"/>
    </row>
    <row r="492" spans="7:7" ht="15.75" customHeight="1" x14ac:dyDescent="0.2">
      <c r="G492" s="92"/>
    </row>
    <row r="493" spans="7:7" ht="15.75" customHeight="1" x14ac:dyDescent="0.2">
      <c r="G493" s="92"/>
    </row>
    <row r="494" spans="7:7" ht="15.75" customHeight="1" x14ac:dyDescent="0.2">
      <c r="G494" s="92"/>
    </row>
    <row r="495" spans="7:7" ht="15.75" customHeight="1" x14ac:dyDescent="0.2">
      <c r="G495" s="92"/>
    </row>
    <row r="496" spans="7:7" ht="15.75" customHeight="1" x14ac:dyDescent="0.2">
      <c r="G496" s="92"/>
    </row>
    <row r="497" spans="7:7" ht="15.75" customHeight="1" x14ac:dyDescent="0.2">
      <c r="G497" s="92"/>
    </row>
    <row r="498" spans="7:7" ht="15.75" customHeight="1" x14ac:dyDescent="0.2">
      <c r="G498" s="92"/>
    </row>
    <row r="499" spans="7:7" ht="15.75" customHeight="1" x14ac:dyDescent="0.2">
      <c r="G499" s="92"/>
    </row>
    <row r="500" spans="7:7" ht="15.75" customHeight="1" x14ac:dyDescent="0.2">
      <c r="G500" s="92"/>
    </row>
    <row r="501" spans="7:7" ht="15.75" customHeight="1" x14ac:dyDescent="0.2">
      <c r="G501" s="92"/>
    </row>
    <row r="502" spans="7:7" ht="15.75" customHeight="1" x14ac:dyDescent="0.2">
      <c r="G502" s="92"/>
    </row>
    <row r="503" spans="7:7" ht="15.75" customHeight="1" x14ac:dyDescent="0.2">
      <c r="G503" s="92"/>
    </row>
    <row r="504" spans="7:7" ht="15.75" customHeight="1" x14ac:dyDescent="0.2">
      <c r="G504" s="92"/>
    </row>
    <row r="505" spans="7:7" ht="15.75" customHeight="1" x14ac:dyDescent="0.2">
      <c r="G505" s="92"/>
    </row>
    <row r="506" spans="7:7" ht="15.75" customHeight="1" x14ac:dyDescent="0.2">
      <c r="G506" s="92"/>
    </row>
    <row r="507" spans="7:7" ht="15.75" customHeight="1" x14ac:dyDescent="0.2">
      <c r="G507" s="92"/>
    </row>
    <row r="508" spans="7:7" ht="15.75" customHeight="1" x14ac:dyDescent="0.2">
      <c r="G508" s="92"/>
    </row>
    <row r="509" spans="7:7" ht="15.75" customHeight="1" x14ac:dyDescent="0.2">
      <c r="G509" s="92"/>
    </row>
    <row r="510" spans="7:7" ht="15.75" customHeight="1" x14ac:dyDescent="0.2">
      <c r="G510" s="92"/>
    </row>
    <row r="511" spans="7:7" ht="15.75" customHeight="1" x14ac:dyDescent="0.2">
      <c r="G511" s="92"/>
    </row>
    <row r="512" spans="7:7" ht="15.75" customHeight="1" x14ac:dyDescent="0.2">
      <c r="G512" s="92"/>
    </row>
    <row r="513" spans="7:7" ht="15.75" customHeight="1" x14ac:dyDescent="0.2">
      <c r="G513" s="92"/>
    </row>
    <row r="514" spans="7:7" ht="15.75" customHeight="1" x14ac:dyDescent="0.2">
      <c r="G514" s="92"/>
    </row>
    <row r="515" spans="7:7" ht="15.75" customHeight="1" x14ac:dyDescent="0.2">
      <c r="G515" s="92"/>
    </row>
    <row r="516" spans="7:7" ht="15.75" customHeight="1" x14ac:dyDescent="0.2">
      <c r="G516" s="92"/>
    </row>
    <row r="517" spans="7:7" ht="15.75" customHeight="1" x14ac:dyDescent="0.2">
      <c r="G517" s="92"/>
    </row>
    <row r="518" spans="7:7" ht="15.75" customHeight="1" x14ac:dyDescent="0.2">
      <c r="G518" s="92"/>
    </row>
    <row r="519" spans="7:7" ht="15.75" customHeight="1" x14ac:dyDescent="0.2">
      <c r="G519" s="92"/>
    </row>
    <row r="520" spans="7:7" ht="15.75" customHeight="1" x14ac:dyDescent="0.2">
      <c r="G520" s="92"/>
    </row>
    <row r="521" spans="7:7" ht="15.75" customHeight="1" x14ac:dyDescent="0.2">
      <c r="G521" s="92"/>
    </row>
    <row r="522" spans="7:7" ht="15.75" customHeight="1" x14ac:dyDescent="0.2">
      <c r="G522" s="92"/>
    </row>
    <row r="523" spans="7:7" ht="15.75" customHeight="1" x14ac:dyDescent="0.2">
      <c r="G523" s="92"/>
    </row>
    <row r="524" spans="7:7" ht="15.75" customHeight="1" x14ac:dyDescent="0.2">
      <c r="G524" s="92"/>
    </row>
    <row r="525" spans="7:7" ht="15.75" customHeight="1" x14ac:dyDescent="0.2">
      <c r="G525" s="92"/>
    </row>
    <row r="526" spans="7:7" ht="15.75" customHeight="1" x14ac:dyDescent="0.2">
      <c r="G526" s="92"/>
    </row>
    <row r="527" spans="7:7" ht="15.75" customHeight="1" x14ac:dyDescent="0.2">
      <c r="G527" s="92"/>
    </row>
    <row r="528" spans="7:7" ht="15.75" customHeight="1" x14ac:dyDescent="0.2">
      <c r="G528" s="92"/>
    </row>
    <row r="529" spans="7:7" ht="15.75" customHeight="1" x14ac:dyDescent="0.2">
      <c r="G529" s="92"/>
    </row>
    <row r="530" spans="7:7" ht="15.75" customHeight="1" x14ac:dyDescent="0.2">
      <c r="G530" s="92"/>
    </row>
    <row r="531" spans="7:7" ht="15.75" customHeight="1" x14ac:dyDescent="0.2">
      <c r="G531" s="92"/>
    </row>
    <row r="532" spans="7:7" ht="15.75" customHeight="1" x14ac:dyDescent="0.2">
      <c r="G532" s="92"/>
    </row>
    <row r="533" spans="7:7" ht="15.75" customHeight="1" x14ac:dyDescent="0.2">
      <c r="G533" s="92"/>
    </row>
    <row r="534" spans="7:7" ht="15.75" customHeight="1" x14ac:dyDescent="0.2">
      <c r="G534" s="92"/>
    </row>
    <row r="535" spans="7:7" ht="15.75" customHeight="1" x14ac:dyDescent="0.2">
      <c r="G535" s="92"/>
    </row>
    <row r="536" spans="7:7" ht="15.75" customHeight="1" x14ac:dyDescent="0.2">
      <c r="G536" s="92"/>
    </row>
    <row r="537" spans="7:7" ht="15.75" customHeight="1" x14ac:dyDescent="0.2">
      <c r="G537" s="92"/>
    </row>
    <row r="538" spans="7:7" ht="15.75" customHeight="1" x14ac:dyDescent="0.2">
      <c r="G538" s="92"/>
    </row>
    <row r="539" spans="7:7" ht="15.75" customHeight="1" x14ac:dyDescent="0.2">
      <c r="G539" s="92"/>
    </row>
    <row r="540" spans="7:7" ht="15.75" customHeight="1" x14ac:dyDescent="0.2">
      <c r="G540" s="92"/>
    </row>
    <row r="541" spans="7:7" ht="15.75" customHeight="1" x14ac:dyDescent="0.2">
      <c r="G541" s="92"/>
    </row>
    <row r="542" spans="7:7" ht="15.75" customHeight="1" x14ac:dyDescent="0.2">
      <c r="G542" s="92"/>
    </row>
    <row r="543" spans="7:7" ht="15.75" customHeight="1" x14ac:dyDescent="0.2">
      <c r="G543" s="92"/>
    </row>
    <row r="544" spans="7:7" ht="15.75" customHeight="1" x14ac:dyDescent="0.2">
      <c r="G544" s="92"/>
    </row>
    <row r="545" spans="7:7" ht="15.75" customHeight="1" x14ac:dyDescent="0.2">
      <c r="G545" s="92"/>
    </row>
    <row r="546" spans="7:7" ht="15.75" customHeight="1" x14ac:dyDescent="0.2">
      <c r="G546" s="92"/>
    </row>
    <row r="547" spans="7:7" ht="15.75" customHeight="1" x14ac:dyDescent="0.2">
      <c r="G547" s="92"/>
    </row>
    <row r="548" spans="7:7" ht="15.75" customHeight="1" x14ac:dyDescent="0.2">
      <c r="G548" s="92"/>
    </row>
    <row r="549" spans="7:7" ht="15.75" customHeight="1" x14ac:dyDescent="0.2">
      <c r="G549" s="92"/>
    </row>
    <row r="550" spans="7:7" ht="15.75" customHeight="1" x14ac:dyDescent="0.2">
      <c r="G550" s="92"/>
    </row>
    <row r="551" spans="7:7" ht="15.75" customHeight="1" x14ac:dyDescent="0.2">
      <c r="G551" s="92"/>
    </row>
    <row r="552" spans="7:7" ht="15.75" customHeight="1" x14ac:dyDescent="0.2">
      <c r="G552" s="92"/>
    </row>
    <row r="553" spans="7:7" ht="15.75" customHeight="1" x14ac:dyDescent="0.2">
      <c r="G553" s="92"/>
    </row>
    <row r="554" spans="7:7" ht="15.75" customHeight="1" x14ac:dyDescent="0.2">
      <c r="G554" s="92"/>
    </row>
    <row r="555" spans="7:7" ht="15.75" customHeight="1" x14ac:dyDescent="0.2">
      <c r="G555" s="92"/>
    </row>
    <row r="556" spans="7:7" ht="15.75" customHeight="1" x14ac:dyDescent="0.2">
      <c r="G556" s="92"/>
    </row>
    <row r="557" spans="7:7" ht="15.75" customHeight="1" x14ac:dyDescent="0.2">
      <c r="G557" s="92"/>
    </row>
    <row r="558" spans="7:7" ht="15.75" customHeight="1" x14ac:dyDescent="0.2">
      <c r="G558" s="92"/>
    </row>
    <row r="559" spans="7:7" ht="15.75" customHeight="1" x14ac:dyDescent="0.2">
      <c r="G559" s="92"/>
    </row>
    <row r="560" spans="7:7" ht="15.75" customHeight="1" x14ac:dyDescent="0.2">
      <c r="G560" s="92"/>
    </row>
    <row r="561" spans="7:7" ht="15.75" customHeight="1" x14ac:dyDescent="0.2">
      <c r="G561" s="92"/>
    </row>
    <row r="562" spans="7:7" ht="15.75" customHeight="1" x14ac:dyDescent="0.2">
      <c r="G562" s="92"/>
    </row>
    <row r="563" spans="7:7" ht="15.75" customHeight="1" x14ac:dyDescent="0.2">
      <c r="G563" s="92"/>
    </row>
    <row r="564" spans="7:7" ht="15.75" customHeight="1" x14ac:dyDescent="0.2">
      <c r="G564" s="92"/>
    </row>
    <row r="565" spans="7:7" ht="15.75" customHeight="1" x14ac:dyDescent="0.2">
      <c r="G565" s="92"/>
    </row>
    <row r="566" spans="7:7" ht="15.75" customHeight="1" x14ac:dyDescent="0.2">
      <c r="G566" s="92"/>
    </row>
    <row r="567" spans="7:7" ht="15.75" customHeight="1" x14ac:dyDescent="0.2">
      <c r="G567" s="92"/>
    </row>
    <row r="568" spans="7:7" ht="15.75" customHeight="1" x14ac:dyDescent="0.2">
      <c r="G568" s="92"/>
    </row>
    <row r="569" spans="7:7" ht="15.75" customHeight="1" x14ac:dyDescent="0.2">
      <c r="G569" s="92"/>
    </row>
    <row r="570" spans="7:7" ht="15.75" customHeight="1" x14ac:dyDescent="0.2">
      <c r="G570" s="92"/>
    </row>
    <row r="571" spans="7:7" ht="15.75" customHeight="1" x14ac:dyDescent="0.2">
      <c r="G571" s="92"/>
    </row>
    <row r="572" spans="7:7" ht="15.75" customHeight="1" x14ac:dyDescent="0.2">
      <c r="G572" s="92"/>
    </row>
    <row r="573" spans="7:7" ht="15.75" customHeight="1" x14ac:dyDescent="0.2">
      <c r="G573" s="92"/>
    </row>
    <row r="574" spans="7:7" ht="15.75" customHeight="1" x14ac:dyDescent="0.2">
      <c r="G574" s="92"/>
    </row>
    <row r="575" spans="7:7" ht="15.75" customHeight="1" x14ac:dyDescent="0.2">
      <c r="G575" s="92"/>
    </row>
    <row r="576" spans="7:7" ht="15.75" customHeight="1" x14ac:dyDescent="0.2">
      <c r="G576" s="92"/>
    </row>
    <row r="577" spans="7:7" ht="15.75" customHeight="1" x14ac:dyDescent="0.2">
      <c r="G577" s="92"/>
    </row>
    <row r="578" spans="7:7" ht="15.75" customHeight="1" x14ac:dyDescent="0.2">
      <c r="G578" s="92"/>
    </row>
    <row r="579" spans="7:7" ht="15.75" customHeight="1" x14ac:dyDescent="0.2">
      <c r="G579" s="92"/>
    </row>
    <row r="580" spans="7:7" ht="15.75" customHeight="1" x14ac:dyDescent="0.2">
      <c r="G580" s="92"/>
    </row>
    <row r="581" spans="7:7" ht="15.75" customHeight="1" x14ac:dyDescent="0.2">
      <c r="G581" s="92"/>
    </row>
    <row r="582" spans="7:7" ht="15.75" customHeight="1" x14ac:dyDescent="0.2">
      <c r="G582" s="92"/>
    </row>
    <row r="583" spans="7:7" ht="15.75" customHeight="1" x14ac:dyDescent="0.2">
      <c r="G583" s="92"/>
    </row>
    <row r="584" spans="7:7" ht="15.75" customHeight="1" x14ac:dyDescent="0.2">
      <c r="G584" s="92"/>
    </row>
    <row r="585" spans="7:7" ht="15.75" customHeight="1" x14ac:dyDescent="0.2">
      <c r="G585" s="92"/>
    </row>
    <row r="586" spans="7:7" ht="15.75" customHeight="1" x14ac:dyDescent="0.2">
      <c r="G586" s="92"/>
    </row>
    <row r="587" spans="7:7" ht="15.75" customHeight="1" x14ac:dyDescent="0.2">
      <c r="G587" s="92"/>
    </row>
    <row r="588" spans="7:7" ht="15.75" customHeight="1" x14ac:dyDescent="0.2">
      <c r="G588" s="92"/>
    </row>
    <row r="589" spans="7:7" ht="15.75" customHeight="1" x14ac:dyDescent="0.2">
      <c r="G589" s="92"/>
    </row>
    <row r="590" spans="7:7" ht="15.75" customHeight="1" x14ac:dyDescent="0.2">
      <c r="G590" s="92"/>
    </row>
    <row r="591" spans="7:7" ht="15.75" customHeight="1" x14ac:dyDescent="0.2">
      <c r="G591" s="92"/>
    </row>
    <row r="592" spans="7:7" ht="15.75" customHeight="1" x14ac:dyDescent="0.2">
      <c r="G592" s="92"/>
    </row>
    <row r="593" spans="7:7" ht="15.75" customHeight="1" x14ac:dyDescent="0.2">
      <c r="G593" s="92"/>
    </row>
    <row r="594" spans="7:7" ht="15.75" customHeight="1" x14ac:dyDescent="0.2">
      <c r="G594" s="92"/>
    </row>
    <row r="595" spans="7:7" ht="15.75" customHeight="1" x14ac:dyDescent="0.2">
      <c r="G595" s="92"/>
    </row>
    <row r="596" spans="7:7" ht="15.75" customHeight="1" x14ac:dyDescent="0.2">
      <c r="G596" s="92"/>
    </row>
    <row r="597" spans="7:7" ht="15.75" customHeight="1" x14ac:dyDescent="0.2">
      <c r="G597" s="92"/>
    </row>
    <row r="598" spans="7:7" ht="15.75" customHeight="1" x14ac:dyDescent="0.2">
      <c r="G598" s="92"/>
    </row>
    <row r="599" spans="7:7" ht="15.75" customHeight="1" x14ac:dyDescent="0.2">
      <c r="G599" s="92"/>
    </row>
    <row r="600" spans="7:7" ht="15.75" customHeight="1" x14ac:dyDescent="0.2">
      <c r="G600" s="92"/>
    </row>
    <row r="601" spans="7:7" ht="15.75" customHeight="1" x14ac:dyDescent="0.2">
      <c r="G601" s="92"/>
    </row>
    <row r="602" spans="7:7" ht="15.75" customHeight="1" x14ac:dyDescent="0.2">
      <c r="G602" s="92"/>
    </row>
    <row r="603" spans="7:7" ht="15.75" customHeight="1" x14ac:dyDescent="0.2">
      <c r="G603" s="92"/>
    </row>
    <row r="604" spans="7:7" ht="15.75" customHeight="1" x14ac:dyDescent="0.2">
      <c r="G604" s="92"/>
    </row>
    <row r="605" spans="7:7" ht="15.75" customHeight="1" x14ac:dyDescent="0.2">
      <c r="G605" s="92"/>
    </row>
    <row r="606" spans="7:7" ht="15.75" customHeight="1" x14ac:dyDescent="0.2">
      <c r="G606" s="92"/>
    </row>
    <row r="607" spans="7:7" ht="15.75" customHeight="1" x14ac:dyDescent="0.2">
      <c r="G607" s="92"/>
    </row>
    <row r="608" spans="7:7" ht="15.75" customHeight="1" x14ac:dyDescent="0.2">
      <c r="G608" s="92"/>
    </row>
    <row r="609" spans="7:7" ht="15.75" customHeight="1" x14ac:dyDescent="0.2">
      <c r="G609" s="92"/>
    </row>
    <row r="610" spans="7:7" ht="15.75" customHeight="1" x14ac:dyDescent="0.2">
      <c r="G610" s="92"/>
    </row>
    <row r="611" spans="7:7" ht="15.75" customHeight="1" x14ac:dyDescent="0.2">
      <c r="G611" s="92"/>
    </row>
    <row r="612" spans="7:7" ht="15.75" customHeight="1" x14ac:dyDescent="0.2">
      <c r="G612" s="92"/>
    </row>
    <row r="613" spans="7:7" ht="15.75" customHeight="1" x14ac:dyDescent="0.2">
      <c r="G613" s="92"/>
    </row>
    <row r="614" spans="7:7" ht="15.75" customHeight="1" x14ac:dyDescent="0.2">
      <c r="G614" s="92"/>
    </row>
    <row r="615" spans="7:7" ht="15.75" customHeight="1" x14ac:dyDescent="0.2">
      <c r="G615" s="92"/>
    </row>
    <row r="616" spans="7:7" ht="15.75" customHeight="1" x14ac:dyDescent="0.2">
      <c r="G616" s="92"/>
    </row>
    <row r="617" spans="7:7" ht="15.75" customHeight="1" x14ac:dyDescent="0.2">
      <c r="G617" s="92"/>
    </row>
    <row r="618" spans="7:7" ht="15.75" customHeight="1" x14ac:dyDescent="0.2">
      <c r="G618" s="92"/>
    </row>
    <row r="619" spans="7:7" ht="15.75" customHeight="1" x14ac:dyDescent="0.2">
      <c r="G619" s="92"/>
    </row>
    <row r="620" spans="7:7" ht="15.75" customHeight="1" x14ac:dyDescent="0.2">
      <c r="G620" s="92"/>
    </row>
    <row r="621" spans="7:7" ht="15.75" customHeight="1" x14ac:dyDescent="0.2">
      <c r="G621" s="92"/>
    </row>
    <row r="622" spans="7:7" ht="15.75" customHeight="1" x14ac:dyDescent="0.2">
      <c r="G622" s="92"/>
    </row>
    <row r="623" spans="7:7" ht="15.75" customHeight="1" x14ac:dyDescent="0.2">
      <c r="G623" s="92"/>
    </row>
    <row r="624" spans="7:7" ht="15.75" customHeight="1" x14ac:dyDescent="0.2">
      <c r="G624" s="92"/>
    </row>
    <row r="625" spans="7:7" ht="15.75" customHeight="1" x14ac:dyDescent="0.2">
      <c r="G625" s="92"/>
    </row>
    <row r="626" spans="7:7" ht="15.75" customHeight="1" x14ac:dyDescent="0.2">
      <c r="G626" s="92"/>
    </row>
    <row r="627" spans="7:7" ht="15.75" customHeight="1" x14ac:dyDescent="0.2">
      <c r="G627" s="92"/>
    </row>
    <row r="628" spans="7:7" ht="15.75" customHeight="1" x14ac:dyDescent="0.2">
      <c r="G628" s="92"/>
    </row>
    <row r="629" spans="7:7" ht="15.75" customHeight="1" x14ac:dyDescent="0.2">
      <c r="G629" s="92"/>
    </row>
    <row r="630" spans="7:7" ht="15.75" customHeight="1" x14ac:dyDescent="0.2">
      <c r="G630" s="92"/>
    </row>
    <row r="631" spans="7:7" ht="15.75" customHeight="1" x14ac:dyDescent="0.2">
      <c r="G631" s="92"/>
    </row>
    <row r="632" spans="7:7" ht="15.75" customHeight="1" x14ac:dyDescent="0.2">
      <c r="G632" s="92"/>
    </row>
    <row r="633" spans="7:7" ht="15.75" customHeight="1" x14ac:dyDescent="0.2">
      <c r="G633" s="92"/>
    </row>
    <row r="634" spans="7:7" ht="15.75" customHeight="1" x14ac:dyDescent="0.2">
      <c r="G634" s="92"/>
    </row>
    <row r="635" spans="7:7" ht="15.75" customHeight="1" x14ac:dyDescent="0.2">
      <c r="G635" s="92"/>
    </row>
    <row r="636" spans="7:7" ht="15.75" customHeight="1" x14ac:dyDescent="0.2">
      <c r="G636" s="92"/>
    </row>
    <row r="637" spans="7:7" ht="15.75" customHeight="1" x14ac:dyDescent="0.2">
      <c r="G637" s="92"/>
    </row>
    <row r="638" spans="7:7" ht="15.75" customHeight="1" x14ac:dyDescent="0.2">
      <c r="G638" s="92"/>
    </row>
    <row r="639" spans="7:7" ht="15.75" customHeight="1" x14ac:dyDescent="0.2">
      <c r="G639" s="92"/>
    </row>
    <row r="640" spans="7:7" ht="15.75" customHeight="1" x14ac:dyDescent="0.2">
      <c r="G640" s="92"/>
    </row>
    <row r="641" spans="7:7" ht="15.75" customHeight="1" x14ac:dyDescent="0.2">
      <c r="G641" s="92"/>
    </row>
    <row r="642" spans="7:7" ht="15.75" customHeight="1" x14ac:dyDescent="0.2">
      <c r="G642" s="92"/>
    </row>
    <row r="643" spans="7:7" ht="15.75" customHeight="1" x14ac:dyDescent="0.2">
      <c r="G643" s="92"/>
    </row>
    <row r="644" spans="7:7" ht="15.75" customHeight="1" x14ac:dyDescent="0.2">
      <c r="G644" s="92"/>
    </row>
    <row r="645" spans="7:7" ht="15.75" customHeight="1" x14ac:dyDescent="0.2">
      <c r="G645" s="92"/>
    </row>
    <row r="646" spans="7:7" ht="15.75" customHeight="1" x14ac:dyDescent="0.2">
      <c r="G646" s="92"/>
    </row>
    <row r="647" spans="7:7" ht="15.75" customHeight="1" x14ac:dyDescent="0.2">
      <c r="G647" s="92"/>
    </row>
    <row r="648" spans="7:7" ht="15.75" customHeight="1" x14ac:dyDescent="0.2">
      <c r="G648" s="92"/>
    </row>
    <row r="649" spans="7:7" ht="15.75" customHeight="1" x14ac:dyDescent="0.2">
      <c r="G649" s="92"/>
    </row>
    <row r="650" spans="7:7" ht="15.75" customHeight="1" x14ac:dyDescent="0.2">
      <c r="G650" s="92"/>
    </row>
    <row r="651" spans="7:7" ht="15.75" customHeight="1" x14ac:dyDescent="0.2">
      <c r="G651" s="92"/>
    </row>
    <row r="652" spans="7:7" ht="15.75" customHeight="1" x14ac:dyDescent="0.2">
      <c r="G652" s="92"/>
    </row>
    <row r="653" spans="7:7" ht="15.75" customHeight="1" x14ac:dyDescent="0.2">
      <c r="G653" s="92"/>
    </row>
    <row r="654" spans="7:7" ht="15.75" customHeight="1" x14ac:dyDescent="0.2">
      <c r="G654" s="92"/>
    </row>
    <row r="655" spans="7:7" ht="15.75" customHeight="1" x14ac:dyDescent="0.2">
      <c r="G655" s="92"/>
    </row>
    <row r="656" spans="7:7" ht="15.75" customHeight="1" x14ac:dyDescent="0.2">
      <c r="G656" s="92"/>
    </row>
    <row r="657" spans="7:7" ht="15.75" customHeight="1" x14ac:dyDescent="0.2">
      <c r="G657" s="92"/>
    </row>
    <row r="658" spans="7:7" ht="15.75" customHeight="1" x14ac:dyDescent="0.2">
      <c r="G658" s="92"/>
    </row>
    <row r="659" spans="7:7" ht="15.75" customHeight="1" x14ac:dyDescent="0.2">
      <c r="G659" s="92"/>
    </row>
    <row r="660" spans="7:7" ht="15.75" customHeight="1" x14ac:dyDescent="0.2">
      <c r="G660" s="92"/>
    </row>
    <row r="661" spans="7:7" ht="15.75" customHeight="1" x14ac:dyDescent="0.2">
      <c r="G661" s="92"/>
    </row>
    <row r="662" spans="7:7" ht="15.75" customHeight="1" x14ac:dyDescent="0.2">
      <c r="G662" s="92"/>
    </row>
    <row r="663" spans="7:7" ht="15.75" customHeight="1" x14ac:dyDescent="0.2">
      <c r="G663" s="92"/>
    </row>
    <row r="664" spans="7:7" ht="15.75" customHeight="1" x14ac:dyDescent="0.2">
      <c r="G664" s="92"/>
    </row>
    <row r="665" spans="7:7" ht="15.75" customHeight="1" x14ac:dyDescent="0.2">
      <c r="G665" s="92"/>
    </row>
    <row r="666" spans="7:7" ht="15.75" customHeight="1" x14ac:dyDescent="0.2">
      <c r="G666" s="92"/>
    </row>
    <row r="667" spans="7:7" ht="15.75" customHeight="1" x14ac:dyDescent="0.2">
      <c r="G667" s="92"/>
    </row>
    <row r="668" spans="7:7" ht="15.75" customHeight="1" x14ac:dyDescent="0.2">
      <c r="G668" s="92"/>
    </row>
    <row r="669" spans="7:7" ht="15.75" customHeight="1" x14ac:dyDescent="0.2">
      <c r="G669" s="92"/>
    </row>
    <row r="670" spans="7:7" ht="15.75" customHeight="1" x14ac:dyDescent="0.2">
      <c r="G670" s="92"/>
    </row>
    <row r="671" spans="7:7" ht="15.75" customHeight="1" x14ac:dyDescent="0.2">
      <c r="G671" s="92"/>
    </row>
    <row r="672" spans="7:7" ht="15.75" customHeight="1" x14ac:dyDescent="0.2">
      <c r="G672" s="92"/>
    </row>
    <row r="673" spans="7:7" ht="15.75" customHeight="1" x14ac:dyDescent="0.2">
      <c r="G673" s="92"/>
    </row>
    <row r="674" spans="7:7" ht="15.75" customHeight="1" x14ac:dyDescent="0.2">
      <c r="G674" s="92"/>
    </row>
    <row r="675" spans="7:7" ht="15.75" customHeight="1" x14ac:dyDescent="0.2">
      <c r="G675" s="92"/>
    </row>
    <row r="676" spans="7:7" ht="15.75" customHeight="1" x14ac:dyDescent="0.2">
      <c r="G676" s="92"/>
    </row>
    <row r="677" spans="7:7" ht="15.75" customHeight="1" x14ac:dyDescent="0.2">
      <c r="G677" s="92"/>
    </row>
    <row r="678" spans="7:7" ht="15.75" customHeight="1" x14ac:dyDescent="0.2">
      <c r="G678" s="92"/>
    </row>
    <row r="679" spans="7:7" ht="15.75" customHeight="1" x14ac:dyDescent="0.2">
      <c r="G679" s="92"/>
    </row>
    <row r="680" spans="7:7" ht="15.75" customHeight="1" x14ac:dyDescent="0.2">
      <c r="G680" s="92"/>
    </row>
    <row r="681" spans="7:7" ht="15.75" customHeight="1" x14ac:dyDescent="0.2">
      <c r="G681" s="92"/>
    </row>
    <row r="682" spans="7:7" ht="15.75" customHeight="1" x14ac:dyDescent="0.2">
      <c r="G682" s="92"/>
    </row>
    <row r="683" spans="7:7" ht="15.75" customHeight="1" x14ac:dyDescent="0.2">
      <c r="G683" s="92"/>
    </row>
    <row r="684" spans="7:7" ht="15.75" customHeight="1" x14ac:dyDescent="0.2">
      <c r="G684" s="92"/>
    </row>
    <row r="685" spans="7:7" ht="15.75" customHeight="1" x14ac:dyDescent="0.2">
      <c r="G685" s="92"/>
    </row>
    <row r="686" spans="7:7" ht="15.75" customHeight="1" x14ac:dyDescent="0.2">
      <c r="G686" s="92"/>
    </row>
    <row r="687" spans="7:7" ht="15.75" customHeight="1" x14ac:dyDescent="0.2">
      <c r="G687" s="92"/>
    </row>
    <row r="688" spans="7:7" ht="15.75" customHeight="1" x14ac:dyDescent="0.2">
      <c r="G688" s="92"/>
    </row>
    <row r="689" spans="7:7" ht="15.75" customHeight="1" x14ac:dyDescent="0.2">
      <c r="G689" s="92"/>
    </row>
    <row r="690" spans="7:7" ht="15.75" customHeight="1" x14ac:dyDescent="0.2">
      <c r="G690" s="92"/>
    </row>
    <row r="691" spans="7:7" ht="15.75" customHeight="1" x14ac:dyDescent="0.2">
      <c r="G691" s="92"/>
    </row>
    <row r="692" spans="7:7" ht="15.75" customHeight="1" x14ac:dyDescent="0.2">
      <c r="G692" s="92"/>
    </row>
    <row r="693" spans="7:7" ht="15.75" customHeight="1" x14ac:dyDescent="0.2">
      <c r="G693" s="92"/>
    </row>
    <row r="694" spans="7:7" ht="15.75" customHeight="1" x14ac:dyDescent="0.2">
      <c r="G694" s="92"/>
    </row>
    <row r="695" spans="7:7" ht="15.75" customHeight="1" x14ac:dyDescent="0.2">
      <c r="G695" s="92"/>
    </row>
    <row r="696" spans="7:7" ht="15.75" customHeight="1" x14ac:dyDescent="0.2">
      <c r="G696" s="92"/>
    </row>
    <row r="697" spans="7:7" ht="15.75" customHeight="1" x14ac:dyDescent="0.2">
      <c r="G697" s="92"/>
    </row>
    <row r="698" spans="7:7" ht="15.75" customHeight="1" x14ac:dyDescent="0.2">
      <c r="G698" s="92"/>
    </row>
    <row r="699" spans="7:7" ht="15.75" customHeight="1" x14ac:dyDescent="0.2">
      <c r="G699" s="92"/>
    </row>
    <row r="700" spans="7:7" ht="15.75" customHeight="1" x14ac:dyDescent="0.2">
      <c r="G700" s="92"/>
    </row>
    <row r="701" spans="7:7" ht="15.75" customHeight="1" x14ac:dyDescent="0.2">
      <c r="G701" s="92"/>
    </row>
    <row r="702" spans="7:7" ht="15.75" customHeight="1" x14ac:dyDescent="0.2">
      <c r="G702" s="92"/>
    </row>
    <row r="703" spans="7:7" ht="15.75" customHeight="1" x14ac:dyDescent="0.2">
      <c r="G703" s="92"/>
    </row>
    <row r="704" spans="7:7" ht="15.75" customHeight="1" x14ac:dyDescent="0.2">
      <c r="G704" s="92"/>
    </row>
    <row r="705" spans="7:7" ht="15.75" customHeight="1" x14ac:dyDescent="0.2">
      <c r="G705" s="92"/>
    </row>
    <row r="706" spans="7:7" ht="15.75" customHeight="1" x14ac:dyDescent="0.2">
      <c r="G706" s="92"/>
    </row>
    <row r="707" spans="7:7" ht="15.75" customHeight="1" x14ac:dyDescent="0.2">
      <c r="G707" s="92"/>
    </row>
    <row r="708" spans="7:7" ht="15.75" customHeight="1" x14ac:dyDescent="0.2">
      <c r="G708" s="92"/>
    </row>
    <row r="709" spans="7:7" ht="15.75" customHeight="1" x14ac:dyDescent="0.2">
      <c r="G709" s="92"/>
    </row>
    <row r="710" spans="7:7" ht="15.75" customHeight="1" x14ac:dyDescent="0.2">
      <c r="G710" s="92"/>
    </row>
    <row r="711" spans="7:7" ht="15.75" customHeight="1" x14ac:dyDescent="0.2">
      <c r="G711" s="92"/>
    </row>
    <row r="712" spans="7:7" ht="15.75" customHeight="1" x14ac:dyDescent="0.2">
      <c r="G712" s="92"/>
    </row>
    <row r="713" spans="7:7" ht="15.75" customHeight="1" x14ac:dyDescent="0.2">
      <c r="G713" s="92"/>
    </row>
    <row r="714" spans="7:7" ht="15.75" customHeight="1" x14ac:dyDescent="0.2">
      <c r="G714" s="92"/>
    </row>
    <row r="715" spans="7:7" ht="15.75" customHeight="1" x14ac:dyDescent="0.2">
      <c r="G715" s="92"/>
    </row>
    <row r="716" spans="7:7" ht="15.75" customHeight="1" x14ac:dyDescent="0.2">
      <c r="G716" s="92"/>
    </row>
    <row r="717" spans="7:7" ht="15.75" customHeight="1" x14ac:dyDescent="0.2">
      <c r="G717" s="92"/>
    </row>
    <row r="718" spans="7:7" ht="15.75" customHeight="1" x14ac:dyDescent="0.2">
      <c r="G718" s="92"/>
    </row>
    <row r="719" spans="7:7" ht="15.75" customHeight="1" x14ac:dyDescent="0.2">
      <c r="G719" s="92"/>
    </row>
    <row r="720" spans="7:7" ht="15.75" customHeight="1" x14ac:dyDescent="0.2">
      <c r="G720" s="92"/>
    </row>
    <row r="721" spans="7:7" ht="15.75" customHeight="1" x14ac:dyDescent="0.2">
      <c r="G721" s="92"/>
    </row>
    <row r="722" spans="7:7" ht="15.75" customHeight="1" x14ac:dyDescent="0.2">
      <c r="G722" s="92"/>
    </row>
    <row r="723" spans="7:7" ht="15.75" customHeight="1" x14ac:dyDescent="0.2">
      <c r="G723" s="92"/>
    </row>
    <row r="724" spans="7:7" ht="15.75" customHeight="1" x14ac:dyDescent="0.2">
      <c r="G724" s="92"/>
    </row>
    <row r="725" spans="7:7" ht="15.75" customHeight="1" x14ac:dyDescent="0.2">
      <c r="G725" s="92"/>
    </row>
    <row r="726" spans="7:7" ht="15.75" customHeight="1" x14ac:dyDescent="0.2">
      <c r="G726" s="92"/>
    </row>
    <row r="727" spans="7:7" ht="15.75" customHeight="1" x14ac:dyDescent="0.2">
      <c r="G727" s="92"/>
    </row>
    <row r="728" spans="7:7" ht="15.75" customHeight="1" x14ac:dyDescent="0.2">
      <c r="G728" s="92"/>
    </row>
    <row r="729" spans="7:7" ht="15.75" customHeight="1" x14ac:dyDescent="0.2">
      <c r="G729" s="92"/>
    </row>
    <row r="730" spans="7:7" ht="15.75" customHeight="1" x14ac:dyDescent="0.2">
      <c r="G730" s="92"/>
    </row>
    <row r="731" spans="7:7" ht="15.75" customHeight="1" x14ac:dyDescent="0.2">
      <c r="G731" s="92"/>
    </row>
    <row r="732" spans="7:7" ht="15.75" customHeight="1" x14ac:dyDescent="0.2">
      <c r="G732" s="92"/>
    </row>
    <row r="733" spans="7:7" ht="15.75" customHeight="1" x14ac:dyDescent="0.2">
      <c r="G733" s="92"/>
    </row>
    <row r="734" spans="7:7" ht="15.75" customHeight="1" x14ac:dyDescent="0.2">
      <c r="G734" s="92"/>
    </row>
    <row r="735" spans="7:7" ht="15.75" customHeight="1" x14ac:dyDescent="0.2">
      <c r="G735" s="92"/>
    </row>
    <row r="736" spans="7:7" ht="15.75" customHeight="1" x14ac:dyDescent="0.2">
      <c r="G736" s="92"/>
    </row>
    <row r="737" spans="7:7" ht="15.75" customHeight="1" x14ac:dyDescent="0.2">
      <c r="G737" s="92"/>
    </row>
    <row r="738" spans="7:7" ht="15.75" customHeight="1" x14ac:dyDescent="0.2">
      <c r="G738" s="92"/>
    </row>
    <row r="739" spans="7:7" ht="15.75" customHeight="1" x14ac:dyDescent="0.2">
      <c r="G739" s="92"/>
    </row>
    <row r="740" spans="7:7" ht="15.75" customHeight="1" x14ac:dyDescent="0.2">
      <c r="G740" s="92"/>
    </row>
    <row r="741" spans="7:7" ht="15.75" customHeight="1" x14ac:dyDescent="0.2">
      <c r="G741" s="92"/>
    </row>
    <row r="742" spans="7:7" ht="15.75" customHeight="1" x14ac:dyDescent="0.2">
      <c r="G742" s="92"/>
    </row>
    <row r="743" spans="7:7" ht="15.75" customHeight="1" x14ac:dyDescent="0.2">
      <c r="G743" s="92"/>
    </row>
    <row r="744" spans="7:7" ht="15.75" customHeight="1" x14ac:dyDescent="0.2">
      <c r="G744" s="92"/>
    </row>
    <row r="745" spans="7:7" ht="15.75" customHeight="1" x14ac:dyDescent="0.2">
      <c r="G745" s="92"/>
    </row>
    <row r="746" spans="7:7" ht="15.75" customHeight="1" x14ac:dyDescent="0.2">
      <c r="G746" s="92"/>
    </row>
    <row r="747" spans="7:7" ht="15.75" customHeight="1" x14ac:dyDescent="0.2">
      <c r="G747" s="92"/>
    </row>
    <row r="748" spans="7:7" ht="15.75" customHeight="1" x14ac:dyDescent="0.2">
      <c r="G748" s="92"/>
    </row>
    <row r="749" spans="7:7" ht="15.75" customHeight="1" x14ac:dyDescent="0.2">
      <c r="G749" s="92"/>
    </row>
    <row r="750" spans="7:7" ht="15.75" customHeight="1" x14ac:dyDescent="0.2">
      <c r="G750" s="92"/>
    </row>
    <row r="751" spans="7:7" ht="15.75" customHeight="1" x14ac:dyDescent="0.2">
      <c r="G751" s="92"/>
    </row>
    <row r="752" spans="7:7" ht="15.75" customHeight="1" x14ac:dyDescent="0.2">
      <c r="G752" s="92"/>
    </row>
    <row r="753" spans="7:7" ht="15.75" customHeight="1" x14ac:dyDescent="0.2">
      <c r="G753" s="92"/>
    </row>
    <row r="754" spans="7:7" ht="15.75" customHeight="1" x14ac:dyDescent="0.2">
      <c r="G754" s="92"/>
    </row>
    <row r="755" spans="7:7" ht="15.75" customHeight="1" x14ac:dyDescent="0.2">
      <c r="G755" s="92"/>
    </row>
    <row r="756" spans="7:7" ht="15.75" customHeight="1" x14ac:dyDescent="0.2">
      <c r="G756" s="92"/>
    </row>
    <row r="757" spans="7:7" ht="15.75" customHeight="1" x14ac:dyDescent="0.2">
      <c r="G757" s="92"/>
    </row>
    <row r="758" spans="7:7" ht="15.75" customHeight="1" x14ac:dyDescent="0.2">
      <c r="G758" s="92"/>
    </row>
    <row r="759" spans="7:7" ht="15.75" customHeight="1" x14ac:dyDescent="0.2">
      <c r="G759" s="92"/>
    </row>
    <row r="760" spans="7:7" ht="15.75" customHeight="1" x14ac:dyDescent="0.2">
      <c r="G760" s="92"/>
    </row>
    <row r="761" spans="7:7" ht="15.75" customHeight="1" x14ac:dyDescent="0.2">
      <c r="G761" s="92"/>
    </row>
    <row r="762" spans="7:7" ht="15.75" customHeight="1" x14ac:dyDescent="0.2">
      <c r="G762" s="92"/>
    </row>
    <row r="763" spans="7:7" ht="15.75" customHeight="1" x14ac:dyDescent="0.2">
      <c r="G763" s="92"/>
    </row>
    <row r="764" spans="7:7" ht="15.75" customHeight="1" x14ac:dyDescent="0.2">
      <c r="G764" s="92"/>
    </row>
    <row r="765" spans="7:7" ht="15.75" customHeight="1" x14ac:dyDescent="0.2">
      <c r="G765" s="92"/>
    </row>
    <row r="766" spans="7:7" ht="15.75" customHeight="1" x14ac:dyDescent="0.2">
      <c r="G766" s="92"/>
    </row>
    <row r="767" spans="7:7" ht="15.75" customHeight="1" x14ac:dyDescent="0.2">
      <c r="G767" s="92"/>
    </row>
    <row r="768" spans="7:7" ht="15.75" customHeight="1" x14ac:dyDescent="0.2">
      <c r="G768" s="92"/>
    </row>
    <row r="769" spans="7:7" ht="15.75" customHeight="1" x14ac:dyDescent="0.2">
      <c r="G769" s="92"/>
    </row>
    <row r="770" spans="7:7" ht="15.75" customHeight="1" x14ac:dyDescent="0.2">
      <c r="G770" s="92"/>
    </row>
    <row r="771" spans="7:7" ht="15.75" customHeight="1" x14ac:dyDescent="0.2">
      <c r="G771" s="92"/>
    </row>
    <row r="772" spans="7:7" ht="15.75" customHeight="1" x14ac:dyDescent="0.2">
      <c r="G772" s="92"/>
    </row>
    <row r="773" spans="7:7" ht="15.75" customHeight="1" x14ac:dyDescent="0.2">
      <c r="G773" s="92"/>
    </row>
    <row r="774" spans="7:7" ht="15.75" customHeight="1" x14ac:dyDescent="0.2">
      <c r="G774" s="92"/>
    </row>
    <row r="775" spans="7:7" ht="15.75" customHeight="1" x14ac:dyDescent="0.2">
      <c r="G775" s="92"/>
    </row>
    <row r="776" spans="7:7" ht="15.75" customHeight="1" x14ac:dyDescent="0.2">
      <c r="G776" s="92"/>
    </row>
    <row r="777" spans="7:7" ht="15.75" customHeight="1" x14ac:dyDescent="0.2">
      <c r="G777" s="92"/>
    </row>
    <row r="778" spans="7:7" ht="15.75" customHeight="1" x14ac:dyDescent="0.2">
      <c r="G778" s="92"/>
    </row>
    <row r="779" spans="7:7" ht="15.75" customHeight="1" x14ac:dyDescent="0.2">
      <c r="G779" s="92"/>
    </row>
    <row r="780" spans="7:7" ht="15.75" customHeight="1" x14ac:dyDescent="0.2">
      <c r="G780" s="92"/>
    </row>
    <row r="781" spans="7:7" ht="15.75" customHeight="1" x14ac:dyDescent="0.2">
      <c r="G781" s="92"/>
    </row>
    <row r="782" spans="7:7" ht="15.75" customHeight="1" x14ac:dyDescent="0.2">
      <c r="G782" s="92"/>
    </row>
    <row r="783" spans="7:7" ht="15.75" customHeight="1" x14ac:dyDescent="0.2">
      <c r="G783" s="92"/>
    </row>
    <row r="784" spans="7:7" ht="15.75" customHeight="1" x14ac:dyDescent="0.2">
      <c r="G784" s="92"/>
    </row>
    <row r="785" spans="7:7" ht="15.75" customHeight="1" x14ac:dyDescent="0.2">
      <c r="G785" s="92"/>
    </row>
    <row r="786" spans="7:7" ht="15.75" customHeight="1" x14ac:dyDescent="0.2">
      <c r="G786" s="92"/>
    </row>
    <row r="787" spans="7:7" ht="15.75" customHeight="1" x14ac:dyDescent="0.2">
      <c r="G787" s="92"/>
    </row>
    <row r="788" spans="7:7" ht="15.75" customHeight="1" x14ac:dyDescent="0.2">
      <c r="G788" s="92"/>
    </row>
    <row r="789" spans="7:7" ht="15.75" customHeight="1" x14ac:dyDescent="0.2">
      <c r="G789" s="92"/>
    </row>
    <row r="790" spans="7:7" ht="15.75" customHeight="1" x14ac:dyDescent="0.2">
      <c r="G790" s="92"/>
    </row>
    <row r="791" spans="7:7" ht="15.75" customHeight="1" x14ac:dyDescent="0.2">
      <c r="G791" s="92"/>
    </row>
    <row r="792" spans="7:7" ht="15.75" customHeight="1" x14ac:dyDescent="0.2">
      <c r="G792" s="92"/>
    </row>
    <row r="793" spans="7:7" ht="15.75" customHeight="1" x14ac:dyDescent="0.2">
      <c r="G793" s="92"/>
    </row>
    <row r="794" spans="7:7" ht="15.75" customHeight="1" x14ac:dyDescent="0.2">
      <c r="G794" s="92"/>
    </row>
    <row r="795" spans="7:7" ht="15.75" customHeight="1" x14ac:dyDescent="0.2">
      <c r="G795" s="92"/>
    </row>
    <row r="796" spans="7:7" ht="15.75" customHeight="1" x14ac:dyDescent="0.2">
      <c r="G796" s="92"/>
    </row>
    <row r="797" spans="7:7" ht="15.75" customHeight="1" x14ac:dyDescent="0.2">
      <c r="G797" s="92"/>
    </row>
    <row r="798" spans="7:7" ht="15.75" customHeight="1" x14ac:dyDescent="0.2">
      <c r="G798" s="92"/>
    </row>
    <row r="799" spans="7:7" ht="15.75" customHeight="1" x14ac:dyDescent="0.2">
      <c r="G799" s="92"/>
    </row>
    <row r="800" spans="7:7" ht="15.75" customHeight="1" x14ac:dyDescent="0.2">
      <c r="G800" s="92"/>
    </row>
    <row r="801" spans="7:7" ht="15.75" customHeight="1" x14ac:dyDescent="0.2">
      <c r="G801" s="92"/>
    </row>
    <row r="802" spans="7:7" ht="15.75" customHeight="1" x14ac:dyDescent="0.2">
      <c r="G802" s="92"/>
    </row>
    <row r="803" spans="7:7" ht="15.75" customHeight="1" x14ac:dyDescent="0.2">
      <c r="G803" s="92"/>
    </row>
    <row r="804" spans="7:7" ht="15.75" customHeight="1" x14ac:dyDescent="0.2">
      <c r="G804" s="92"/>
    </row>
    <row r="805" spans="7:7" ht="15.75" customHeight="1" x14ac:dyDescent="0.2">
      <c r="G805" s="92"/>
    </row>
    <row r="806" spans="7:7" ht="15.75" customHeight="1" x14ac:dyDescent="0.2">
      <c r="G806" s="92"/>
    </row>
    <row r="807" spans="7:7" ht="15.75" customHeight="1" x14ac:dyDescent="0.2">
      <c r="G807" s="92"/>
    </row>
    <row r="808" spans="7:7" ht="15.75" customHeight="1" x14ac:dyDescent="0.2">
      <c r="G808" s="92"/>
    </row>
    <row r="809" spans="7:7" ht="15.75" customHeight="1" x14ac:dyDescent="0.2">
      <c r="G809" s="92"/>
    </row>
    <row r="810" spans="7:7" ht="15.75" customHeight="1" x14ac:dyDescent="0.2">
      <c r="G810" s="92"/>
    </row>
    <row r="811" spans="7:7" ht="15.75" customHeight="1" x14ac:dyDescent="0.2">
      <c r="G811" s="92"/>
    </row>
    <row r="812" spans="7:7" ht="15.75" customHeight="1" x14ac:dyDescent="0.2">
      <c r="G812" s="92"/>
    </row>
    <row r="813" spans="7:7" ht="15.75" customHeight="1" x14ac:dyDescent="0.2">
      <c r="G813" s="92"/>
    </row>
    <row r="814" spans="7:7" ht="15.75" customHeight="1" x14ac:dyDescent="0.2">
      <c r="G814" s="92"/>
    </row>
    <row r="815" spans="7:7" ht="15.75" customHeight="1" x14ac:dyDescent="0.2">
      <c r="G815" s="92"/>
    </row>
    <row r="816" spans="7:7" ht="15.75" customHeight="1" x14ac:dyDescent="0.2">
      <c r="G816" s="92"/>
    </row>
    <row r="817" spans="7:7" ht="15.75" customHeight="1" x14ac:dyDescent="0.2">
      <c r="G817" s="92"/>
    </row>
    <row r="818" spans="7:7" ht="15.75" customHeight="1" x14ac:dyDescent="0.2">
      <c r="G818" s="92"/>
    </row>
    <row r="819" spans="7:7" ht="15.75" customHeight="1" x14ac:dyDescent="0.2">
      <c r="G819" s="92"/>
    </row>
    <row r="820" spans="7:7" ht="15.75" customHeight="1" x14ac:dyDescent="0.2">
      <c r="G820" s="92"/>
    </row>
    <row r="821" spans="7:7" ht="15.75" customHeight="1" x14ac:dyDescent="0.2">
      <c r="G821" s="92"/>
    </row>
    <row r="822" spans="7:7" ht="15.75" customHeight="1" x14ac:dyDescent="0.2">
      <c r="G822" s="92"/>
    </row>
    <row r="823" spans="7:7" ht="15.75" customHeight="1" x14ac:dyDescent="0.2">
      <c r="G823" s="92"/>
    </row>
    <row r="824" spans="7:7" ht="15.75" customHeight="1" x14ac:dyDescent="0.2">
      <c r="G824" s="92"/>
    </row>
    <row r="825" spans="7:7" ht="15.75" customHeight="1" x14ac:dyDescent="0.2">
      <c r="G825" s="92"/>
    </row>
    <row r="826" spans="7:7" ht="15.75" customHeight="1" x14ac:dyDescent="0.2">
      <c r="G826" s="92"/>
    </row>
    <row r="827" spans="7:7" ht="15.75" customHeight="1" x14ac:dyDescent="0.2">
      <c r="G827" s="92"/>
    </row>
    <row r="828" spans="7:7" ht="15.75" customHeight="1" x14ac:dyDescent="0.2">
      <c r="G828" s="92"/>
    </row>
    <row r="829" spans="7:7" ht="15.75" customHeight="1" x14ac:dyDescent="0.2">
      <c r="G829" s="92"/>
    </row>
    <row r="830" spans="7:7" ht="15.75" customHeight="1" x14ac:dyDescent="0.2">
      <c r="G830" s="92"/>
    </row>
    <row r="831" spans="7:7" ht="15.75" customHeight="1" x14ac:dyDescent="0.2">
      <c r="G831" s="92"/>
    </row>
    <row r="832" spans="7:7" ht="15.75" customHeight="1" x14ac:dyDescent="0.2">
      <c r="G832" s="92"/>
    </row>
    <row r="833" spans="7:7" ht="15.75" customHeight="1" x14ac:dyDescent="0.2">
      <c r="G833" s="92"/>
    </row>
    <row r="834" spans="7:7" ht="15.75" customHeight="1" x14ac:dyDescent="0.2">
      <c r="G834" s="92"/>
    </row>
    <row r="835" spans="7:7" ht="15.75" customHeight="1" x14ac:dyDescent="0.2">
      <c r="G835" s="92"/>
    </row>
    <row r="836" spans="7:7" ht="15.75" customHeight="1" x14ac:dyDescent="0.2">
      <c r="G836" s="92"/>
    </row>
    <row r="837" spans="7:7" ht="15.75" customHeight="1" x14ac:dyDescent="0.2">
      <c r="G837" s="92"/>
    </row>
    <row r="838" spans="7:7" ht="15.75" customHeight="1" x14ac:dyDescent="0.2">
      <c r="G838" s="92"/>
    </row>
    <row r="839" spans="7:7" ht="15.75" customHeight="1" x14ac:dyDescent="0.2">
      <c r="G839" s="92"/>
    </row>
    <row r="840" spans="7:7" ht="15.75" customHeight="1" x14ac:dyDescent="0.2">
      <c r="G840" s="92"/>
    </row>
    <row r="841" spans="7:7" ht="15.75" customHeight="1" x14ac:dyDescent="0.2">
      <c r="G841" s="92"/>
    </row>
    <row r="842" spans="7:7" ht="15.75" customHeight="1" x14ac:dyDescent="0.2">
      <c r="G842" s="92"/>
    </row>
    <row r="843" spans="7:7" ht="15.75" customHeight="1" x14ac:dyDescent="0.2">
      <c r="G843" s="92"/>
    </row>
    <row r="844" spans="7:7" ht="15.75" customHeight="1" x14ac:dyDescent="0.2">
      <c r="G844" s="92"/>
    </row>
    <row r="845" spans="7:7" ht="15.75" customHeight="1" x14ac:dyDescent="0.2">
      <c r="G845" s="92"/>
    </row>
    <row r="846" spans="7:7" ht="15.75" customHeight="1" x14ac:dyDescent="0.2">
      <c r="G846" s="92"/>
    </row>
    <row r="847" spans="7:7" ht="15.75" customHeight="1" x14ac:dyDescent="0.2">
      <c r="G847" s="92"/>
    </row>
    <row r="848" spans="7:7" ht="15.75" customHeight="1" x14ac:dyDescent="0.2">
      <c r="G848" s="92"/>
    </row>
    <row r="849" spans="7:7" ht="15.75" customHeight="1" x14ac:dyDescent="0.2">
      <c r="G849" s="92"/>
    </row>
    <row r="850" spans="7:7" ht="15.75" customHeight="1" x14ac:dyDescent="0.2">
      <c r="G850" s="92"/>
    </row>
    <row r="851" spans="7:7" ht="15.75" customHeight="1" x14ac:dyDescent="0.2">
      <c r="G851" s="92"/>
    </row>
    <row r="852" spans="7:7" ht="15.75" customHeight="1" x14ac:dyDescent="0.2">
      <c r="G852" s="92"/>
    </row>
    <row r="853" spans="7:7" ht="15.75" customHeight="1" x14ac:dyDescent="0.2">
      <c r="G853" s="92"/>
    </row>
    <row r="854" spans="7:7" ht="15.75" customHeight="1" x14ac:dyDescent="0.2">
      <c r="G854" s="92"/>
    </row>
    <row r="855" spans="7:7" ht="15.75" customHeight="1" x14ac:dyDescent="0.2">
      <c r="G855" s="92"/>
    </row>
    <row r="856" spans="7:7" ht="15.75" customHeight="1" x14ac:dyDescent="0.2">
      <c r="G856" s="92"/>
    </row>
    <row r="857" spans="7:7" ht="15.75" customHeight="1" x14ac:dyDescent="0.2">
      <c r="G857" s="92"/>
    </row>
    <row r="858" spans="7:7" ht="15.75" customHeight="1" x14ac:dyDescent="0.2">
      <c r="G858" s="92"/>
    </row>
    <row r="859" spans="7:7" ht="15.75" customHeight="1" x14ac:dyDescent="0.2">
      <c r="G859" s="92"/>
    </row>
    <row r="860" spans="7:7" ht="15.75" customHeight="1" x14ac:dyDescent="0.2">
      <c r="G860" s="92"/>
    </row>
    <row r="861" spans="7:7" ht="15.75" customHeight="1" x14ac:dyDescent="0.2">
      <c r="G861" s="92"/>
    </row>
    <row r="862" spans="7:7" ht="15.75" customHeight="1" x14ac:dyDescent="0.2">
      <c r="G862" s="92"/>
    </row>
    <row r="863" spans="7:7" ht="15.75" customHeight="1" x14ac:dyDescent="0.2">
      <c r="G863" s="92"/>
    </row>
    <row r="864" spans="7:7" ht="15.75" customHeight="1" x14ac:dyDescent="0.2">
      <c r="G864" s="92"/>
    </row>
    <row r="865" spans="7:7" ht="15.75" customHeight="1" x14ac:dyDescent="0.2">
      <c r="G865" s="92"/>
    </row>
    <row r="866" spans="7:7" ht="15.75" customHeight="1" x14ac:dyDescent="0.2">
      <c r="G866" s="92"/>
    </row>
    <row r="867" spans="7:7" ht="15.75" customHeight="1" x14ac:dyDescent="0.2">
      <c r="G867" s="92"/>
    </row>
    <row r="868" spans="7:7" ht="15.75" customHeight="1" x14ac:dyDescent="0.2">
      <c r="G868" s="92"/>
    </row>
    <row r="869" spans="7:7" ht="15.75" customHeight="1" x14ac:dyDescent="0.2">
      <c r="G869" s="92"/>
    </row>
    <row r="870" spans="7:7" ht="15.75" customHeight="1" x14ac:dyDescent="0.2">
      <c r="G870" s="92"/>
    </row>
    <row r="871" spans="7:7" ht="15.75" customHeight="1" x14ac:dyDescent="0.2">
      <c r="G871" s="92"/>
    </row>
    <row r="872" spans="7:7" ht="15.75" customHeight="1" x14ac:dyDescent="0.2">
      <c r="G872" s="92"/>
    </row>
    <row r="873" spans="7:7" ht="15.75" customHeight="1" x14ac:dyDescent="0.2">
      <c r="G873" s="92"/>
    </row>
    <row r="874" spans="7:7" ht="15.75" customHeight="1" x14ac:dyDescent="0.2">
      <c r="G874" s="92"/>
    </row>
    <row r="875" spans="7:7" ht="15.75" customHeight="1" x14ac:dyDescent="0.2">
      <c r="G875" s="92"/>
    </row>
    <row r="876" spans="7:7" ht="15.75" customHeight="1" x14ac:dyDescent="0.2">
      <c r="G876" s="92"/>
    </row>
    <row r="877" spans="7:7" ht="15.75" customHeight="1" x14ac:dyDescent="0.2">
      <c r="G877" s="92"/>
    </row>
    <row r="878" spans="7:7" ht="15.75" customHeight="1" x14ac:dyDescent="0.2">
      <c r="G878" s="92"/>
    </row>
    <row r="879" spans="7:7" ht="15.75" customHeight="1" x14ac:dyDescent="0.2">
      <c r="G879" s="92"/>
    </row>
    <row r="880" spans="7:7" ht="15.75" customHeight="1" x14ac:dyDescent="0.2">
      <c r="G880" s="92"/>
    </row>
    <row r="881" spans="7:7" ht="15.75" customHeight="1" x14ac:dyDescent="0.2">
      <c r="G881" s="92"/>
    </row>
    <row r="882" spans="7:7" ht="15.75" customHeight="1" x14ac:dyDescent="0.2">
      <c r="G882" s="92"/>
    </row>
    <row r="883" spans="7:7" ht="15.75" customHeight="1" x14ac:dyDescent="0.2">
      <c r="G883" s="92"/>
    </row>
    <row r="884" spans="7:7" ht="15.75" customHeight="1" x14ac:dyDescent="0.2">
      <c r="G884" s="92"/>
    </row>
    <row r="885" spans="7:7" ht="15.75" customHeight="1" x14ac:dyDescent="0.2">
      <c r="G885" s="92"/>
    </row>
    <row r="886" spans="7:7" ht="15.75" customHeight="1" x14ac:dyDescent="0.2">
      <c r="G886" s="92"/>
    </row>
    <row r="887" spans="7:7" ht="15.75" customHeight="1" x14ac:dyDescent="0.2">
      <c r="G887" s="92"/>
    </row>
    <row r="888" spans="7:7" ht="15.75" customHeight="1" x14ac:dyDescent="0.2">
      <c r="G888" s="92"/>
    </row>
    <row r="889" spans="7:7" ht="15.75" customHeight="1" x14ac:dyDescent="0.2">
      <c r="G889" s="92"/>
    </row>
    <row r="890" spans="7:7" ht="15.75" customHeight="1" x14ac:dyDescent="0.2">
      <c r="G890" s="92"/>
    </row>
    <row r="891" spans="7:7" ht="15.75" customHeight="1" x14ac:dyDescent="0.2">
      <c r="G891" s="92"/>
    </row>
    <row r="892" spans="7:7" ht="15.75" customHeight="1" x14ac:dyDescent="0.2">
      <c r="G892" s="92"/>
    </row>
    <row r="893" spans="7:7" ht="15.75" customHeight="1" x14ac:dyDescent="0.2">
      <c r="G893" s="92"/>
    </row>
    <row r="894" spans="7:7" ht="15.75" customHeight="1" x14ac:dyDescent="0.2">
      <c r="G894" s="92"/>
    </row>
    <row r="895" spans="7:7" ht="15.75" customHeight="1" x14ac:dyDescent="0.2">
      <c r="G895" s="92"/>
    </row>
    <row r="896" spans="7:7" ht="15.75" customHeight="1" x14ac:dyDescent="0.2">
      <c r="G896" s="92"/>
    </row>
    <row r="897" spans="7:7" ht="15.75" customHeight="1" x14ac:dyDescent="0.2">
      <c r="G897" s="92"/>
    </row>
    <row r="898" spans="7:7" ht="15.75" customHeight="1" x14ac:dyDescent="0.2">
      <c r="G898" s="92"/>
    </row>
    <row r="899" spans="7:7" ht="15.75" customHeight="1" x14ac:dyDescent="0.2">
      <c r="G899" s="92"/>
    </row>
    <row r="900" spans="7:7" ht="15.75" customHeight="1" x14ac:dyDescent="0.2">
      <c r="G900" s="92"/>
    </row>
    <row r="901" spans="7:7" ht="15.75" customHeight="1" x14ac:dyDescent="0.2">
      <c r="G901" s="92"/>
    </row>
    <row r="902" spans="7:7" ht="15.75" customHeight="1" x14ac:dyDescent="0.2">
      <c r="G902" s="92"/>
    </row>
    <row r="903" spans="7:7" ht="15.75" customHeight="1" x14ac:dyDescent="0.2">
      <c r="G903" s="92"/>
    </row>
    <row r="904" spans="7:7" ht="15.75" customHeight="1" x14ac:dyDescent="0.2">
      <c r="G904" s="92"/>
    </row>
    <row r="905" spans="7:7" ht="15.75" customHeight="1" x14ac:dyDescent="0.2">
      <c r="G905" s="92"/>
    </row>
    <row r="906" spans="7:7" ht="15.75" customHeight="1" x14ac:dyDescent="0.2">
      <c r="G906" s="92"/>
    </row>
    <row r="907" spans="7:7" ht="15.75" customHeight="1" x14ac:dyDescent="0.2">
      <c r="G907" s="92"/>
    </row>
    <row r="908" spans="7:7" ht="15.75" customHeight="1" x14ac:dyDescent="0.2">
      <c r="G908" s="92"/>
    </row>
    <row r="909" spans="7:7" ht="15.75" customHeight="1" x14ac:dyDescent="0.2">
      <c r="G909" s="92"/>
    </row>
    <row r="910" spans="7:7" ht="15.75" customHeight="1" x14ac:dyDescent="0.2">
      <c r="G910" s="92"/>
    </row>
    <row r="911" spans="7:7" ht="15.75" customHeight="1" x14ac:dyDescent="0.2">
      <c r="G911" s="92"/>
    </row>
    <row r="912" spans="7:7" ht="15.75" customHeight="1" x14ac:dyDescent="0.2">
      <c r="G912" s="92"/>
    </row>
    <row r="913" spans="7:7" ht="15.75" customHeight="1" x14ac:dyDescent="0.2">
      <c r="G913" s="92"/>
    </row>
    <row r="914" spans="7:7" ht="15.75" customHeight="1" x14ac:dyDescent="0.2">
      <c r="G914" s="92"/>
    </row>
    <row r="915" spans="7:7" ht="15.75" customHeight="1" x14ac:dyDescent="0.2">
      <c r="G915" s="92"/>
    </row>
    <row r="916" spans="7:7" ht="15.75" customHeight="1" x14ac:dyDescent="0.2">
      <c r="G916" s="92"/>
    </row>
    <row r="917" spans="7:7" ht="15.75" customHeight="1" x14ac:dyDescent="0.2">
      <c r="G917" s="92"/>
    </row>
    <row r="918" spans="7:7" ht="15.75" customHeight="1" x14ac:dyDescent="0.2">
      <c r="G918" s="92"/>
    </row>
    <row r="919" spans="7:7" ht="15.75" customHeight="1" x14ac:dyDescent="0.2">
      <c r="G919" s="92"/>
    </row>
    <row r="920" spans="7:7" ht="15.75" customHeight="1" x14ac:dyDescent="0.2">
      <c r="G920" s="92"/>
    </row>
    <row r="921" spans="7:7" ht="15.75" customHeight="1" x14ac:dyDescent="0.2">
      <c r="G921" s="92"/>
    </row>
    <row r="922" spans="7:7" ht="15.75" customHeight="1" x14ac:dyDescent="0.2">
      <c r="G922" s="92"/>
    </row>
    <row r="923" spans="7:7" ht="15.75" customHeight="1" x14ac:dyDescent="0.2">
      <c r="G923" s="92"/>
    </row>
    <row r="924" spans="7:7" ht="15.75" customHeight="1" x14ac:dyDescent="0.2">
      <c r="G924" s="92"/>
    </row>
    <row r="925" spans="7:7" ht="15.75" customHeight="1" x14ac:dyDescent="0.2">
      <c r="G925" s="92"/>
    </row>
    <row r="926" spans="7:7" ht="15.75" customHeight="1" x14ac:dyDescent="0.2">
      <c r="G926" s="92"/>
    </row>
    <row r="927" spans="7:7" ht="15.75" customHeight="1" x14ac:dyDescent="0.2">
      <c r="G927" s="92"/>
    </row>
    <row r="928" spans="7:7" ht="15.75" customHeight="1" x14ac:dyDescent="0.2">
      <c r="G928" s="92"/>
    </row>
    <row r="929" spans="7:7" ht="15.75" customHeight="1" x14ac:dyDescent="0.2">
      <c r="G929" s="92"/>
    </row>
    <row r="930" spans="7:7" ht="15.75" customHeight="1" x14ac:dyDescent="0.2">
      <c r="G930" s="92"/>
    </row>
    <row r="931" spans="7:7" ht="15.75" customHeight="1" x14ac:dyDescent="0.2">
      <c r="G931" s="92"/>
    </row>
    <row r="932" spans="7:7" ht="15.75" customHeight="1" x14ac:dyDescent="0.2">
      <c r="G932" s="92"/>
    </row>
    <row r="933" spans="7:7" ht="15.75" customHeight="1" x14ac:dyDescent="0.2">
      <c r="G933" s="92"/>
    </row>
    <row r="934" spans="7:7" ht="15.75" customHeight="1" x14ac:dyDescent="0.2">
      <c r="G934" s="92"/>
    </row>
    <row r="935" spans="7:7" ht="15.75" customHeight="1" x14ac:dyDescent="0.2">
      <c r="G935" s="92"/>
    </row>
    <row r="936" spans="7:7" ht="15.75" customHeight="1" x14ac:dyDescent="0.2">
      <c r="G936" s="92"/>
    </row>
    <row r="937" spans="7:7" ht="15.75" customHeight="1" x14ac:dyDescent="0.2">
      <c r="G937" s="92"/>
    </row>
    <row r="938" spans="7:7" ht="15.75" customHeight="1" x14ac:dyDescent="0.2">
      <c r="G938" s="92"/>
    </row>
    <row r="939" spans="7:7" ht="15.75" customHeight="1" x14ac:dyDescent="0.2">
      <c r="G939" s="92"/>
    </row>
    <row r="940" spans="7:7" ht="15.75" customHeight="1" x14ac:dyDescent="0.2">
      <c r="G940" s="92"/>
    </row>
    <row r="941" spans="7:7" ht="15.75" customHeight="1" x14ac:dyDescent="0.2">
      <c r="G941" s="92"/>
    </row>
    <row r="942" spans="7:7" ht="15.75" customHeight="1" x14ac:dyDescent="0.2">
      <c r="G942" s="92"/>
    </row>
    <row r="943" spans="7:7" ht="15.75" customHeight="1" x14ac:dyDescent="0.2">
      <c r="G943" s="92"/>
    </row>
    <row r="944" spans="7:7" ht="15.75" customHeight="1" x14ac:dyDescent="0.2">
      <c r="G944" s="92"/>
    </row>
    <row r="945" spans="7:7" ht="15.75" customHeight="1" x14ac:dyDescent="0.2">
      <c r="G945" s="92"/>
    </row>
    <row r="946" spans="7:7" ht="15.75" customHeight="1" x14ac:dyDescent="0.2">
      <c r="G946" s="92"/>
    </row>
    <row r="947" spans="7:7" ht="15.75" customHeight="1" x14ac:dyDescent="0.2">
      <c r="G947" s="92"/>
    </row>
    <row r="948" spans="7:7" ht="15.75" customHeight="1" x14ac:dyDescent="0.2">
      <c r="G948" s="92"/>
    </row>
    <row r="949" spans="7:7" ht="15.75" customHeight="1" x14ac:dyDescent="0.2">
      <c r="G949" s="92"/>
    </row>
    <row r="950" spans="7:7" ht="15.75" customHeight="1" x14ac:dyDescent="0.2">
      <c r="G950" s="92"/>
    </row>
    <row r="951" spans="7:7" ht="15.75" customHeight="1" x14ac:dyDescent="0.2">
      <c r="G951" s="92"/>
    </row>
    <row r="952" spans="7:7" ht="15.75" customHeight="1" x14ac:dyDescent="0.2">
      <c r="G952" s="92"/>
    </row>
    <row r="953" spans="7:7" ht="15.75" customHeight="1" x14ac:dyDescent="0.2">
      <c r="G953" s="92"/>
    </row>
    <row r="954" spans="7:7" ht="15.75" customHeight="1" x14ac:dyDescent="0.2">
      <c r="G954" s="92"/>
    </row>
    <row r="955" spans="7:7" ht="15.75" customHeight="1" x14ac:dyDescent="0.2">
      <c r="G955" s="92"/>
    </row>
    <row r="956" spans="7:7" ht="15.75" customHeight="1" x14ac:dyDescent="0.2">
      <c r="G956" s="92"/>
    </row>
    <row r="957" spans="7:7" ht="15.75" customHeight="1" x14ac:dyDescent="0.2">
      <c r="G957" s="92"/>
    </row>
    <row r="958" spans="7:7" ht="15.75" customHeight="1" x14ac:dyDescent="0.2">
      <c r="G958" s="92"/>
    </row>
    <row r="959" spans="7:7" ht="15.75" customHeight="1" x14ac:dyDescent="0.2">
      <c r="G959" s="92"/>
    </row>
    <row r="960" spans="7:7" ht="15.75" customHeight="1" x14ac:dyDescent="0.2">
      <c r="G960" s="92"/>
    </row>
    <row r="961" spans="7:7" ht="15.75" customHeight="1" x14ac:dyDescent="0.2">
      <c r="G961" s="92"/>
    </row>
    <row r="962" spans="7:7" ht="15.75" customHeight="1" x14ac:dyDescent="0.2">
      <c r="G962" s="92"/>
    </row>
    <row r="963" spans="7:7" ht="15.75" customHeight="1" x14ac:dyDescent="0.2">
      <c r="G963" s="92"/>
    </row>
    <row r="964" spans="7:7" ht="15.75" customHeight="1" x14ac:dyDescent="0.2">
      <c r="G964" s="92"/>
    </row>
    <row r="965" spans="7:7" ht="15.75" customHeight="1" x14ac:dyDescent="0.2">
      <c r="G965" s="92"/>
    </row>
    <row r="966" spans="7:7" ht="15.75" customHeight="1" x14ac:dyDescent="0.2">
      <c r="G966" s="92"/>
    </row>
    <row r="967" spans="7:7" ht="15.75" customHeight="1" x14ac:dyDescent="0.2">
      <c r="G967" s="92"/>
    </row>
    <row r="968" spans="7:7" ht="15.75" customHeight="1" x14ac:dyDescent="0.2">
      <c r="G968" s="92"/>
    </row>
    <row r="969" spans="7:7" ht="15.75" customHeight="1" x14ac:dyDescent="0.2">
      <c r="G969" s="92"/>
    </row>
    <row r="970" spans="7:7" ht="15.75" customHeight="1" x14ac:dyDescent="0.2">
      <c r="G970" s="92"/>
    </row>
    <row r="971" spans="7:7" ht="15.75" customHeight="1" x14ac:dyDescent="0.2">
      <c r="G971" s="92"/>
    </row>
    <row r="972" spans="7:7" ht="15.75" customHeight="1" x14ac:dyDescent="0.2">
      <c r="G972" s="92"/>
    </row>
    <row r="973" spans="7:7" ht="15.75" customHeight="1" x14ac:dyDescent="0.2">
      <c r="G973" s="92"/>
    </row>
    <row r="974" spans="7:7" ht="15.75" customHeight="1" x14ac:dyDescent="0.2">
      <c r="G974" s="92"/>
    </row>
    <row r="975" spans="7:7" ht="15.75" customHeight="1" x14ac:dyDescent="0.2">
      <c r="G975" s="92"/>
    </row>
    <row r="976" spans="7:7" ht="15.75" customHeight="1" x14ac:dyDescent="0.2">
      <c r="G976" s="92"/>
    </row>
    <row r="977" spans="7:7" ht="15.75" customHeight="1" x14ac:dyDescent="0.2">
      <c r="G977" s="92"/>
    </row>
    <row r="978" spans="7:7" ht="15.75" customHeight="1" x14ac:dyDescent="0.2">
      <c r="G978" s="92"/>
    </row>
    <row r="979" spans="7:7" ht="15.75" customHeight="1" x14ac:dyDescent="0.2">
      <c r="G979" s="92"/>
    </row>
    <row r="980" spans="7:7" ht="15.75" customHeight="1" x14ac:dyDescent="0.2">
      <c r="G980" s="92"/>
    </row>
    <row r="981" spans="7:7" ht="15.75" customHeight="1" x14ac:dyDescent="0.2">
      <c r="G981" s="92"/>
    </row>
    <row r="982" spans="7:7" ht="15.75" customHeight="1" x14ac:dyDescent="0.2">
      <c r="G982" s="92"/>
    </row>
    <row r="983" spans="7:7" ht="15.75" customHeight="1" x14ac:dyDescent="0.2">
      <c r="G983" s="92"/>
    </row>
    <row r="984" spans="7:7" ht="15.75" customHeight="1" x14ac:dyDescent="0.2">
      <c r="G984" s="92"/>
    </row>
    <row r="985" spans="7:7" ht="15.75" customHeight="1" x14ac:dyDescent="0.2">
      <c r="G985" s="92"/>
    </row>
    <row r="986" spans="7:7" ht="15.75" customHeight="1" x14ac:dyDescent="0.2">
      <c r="G986" s="92"/>
    </row>
    <row r="987" spans="7:7" ht="15.75" customHeight="1" x14ac:dyDescent="0.2">
      <c r="G987" s="92"/>
    </row>
    <row r="988" spans="7:7" ht="15.75" customHeight="1" x14ac:dyDescent="0.2">
      <c r="G988" s="92"/>
    </row>
    <row r="989" spans="7:7" ht="15.75" customHeight="1" x14ac:dyDescent="0.2">
      <c r="G989" s="92"/>
    </row>
    <row r="990" spans="7:7" ht="15.75" customHeight="1" x14ac:dyDescent="0.2">
      <c r="G990" s="92"/>
    </row>
    <row r="991" spans="7:7" ht="15.75" customHeight="1" x14ac:dyDescent="0.2">
      <c r="G991" s="92"/>
    </row>
    <row r="992" spans="7:7" ht="15.75" customHeight="1" x14ac:dyDescent="0.2">
      <c r="G992" s="92"/>
    </row>
    <row r="993" spans="7:7" ht="15.75" customHeight="1" x14ac:dyDescent="0.2">
      <c r="G993" s="92"/>
    </row>
    <row r="994" spans="7:7" ht="15.75" customHeight="1" x14ac:dyDescent="0.2">
      <c r="G994" s="92"/>
    </row>
    <row r="995" spans="7:7" ht="15.75" customHeight="1" x14ac:dyDescent="0.2">
      <c r="G995" s="92"/>
    </row>
    <row r="996" spans="7:7" ht="15.75" customHeight="1" x14ac:dyDescent="0.2">
      <c r="G996" s="92"/>
    </row>
    <row r="997" spans="7:7" ht="15.75" customHeight="1" x14ac:dyDescent="0.2">
      <c r="G997" s="92"/>
    </row>
    <row r="998" spans="7:7" ht="15.75" customHeight="1" x14ac:dyDescent="0.2">
      <c r="G998" s="92"/>
    </row>
    <row r="999" spans="7:7" ht="15.75" customHeight="1" x14ac:dyDescent="0.2">
      <c r="G999" s="92"/>
    </row>
    <row r="1000" spans="7:7" ht="15.75" customHeight="1" x14ac:dyDescent="0.2">
      <c r="G1000" s="92"/>
    </row>
    <row r="1001" spans="7:7" ht="15.75" customHeight="1" x14ac:dyDescent="0.2">
      <c r="G1001" s="92"/>
    </row>
  </sheetData>
  <mergeCells count="11">
    <mergeCell ref="G7:G8"/>
    <mergeCell ref="H7:H8"/>
    <mergeCell ref="B6:D8"/>
    <mergeCell ref="B10:D10"/>
    <mergeCell ref="B2:L2"/>
    <mergeCell ref="B3:L3"/>
    <mergeCell ref="B4:L4"/>
    <mergeCell ref="E6:E8"/>
    <mergeCell ref="F6:L6"/>
    <mergeCell ref="F7:F8"/>
    <mergeCell ref="I7:L7"/>
  </mergeCells>
  <pageMargins left="0.7" right="0.7" top="0.75" bottom="0.75" header="0" footer="0"/>
  <pageSetup orientation="landscape"/>
  <ignoredErrors>
    <ignoredError sqref="L12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1"/>
  <sheetViews>
    <sheetView showGridLines="0" topLeftCell="A58" zoomScale="90" zoomScaleNormal="90" workbookViewId="0">
      <selection activeCell="E20" sqref="E20"/>
    </sheetView>
  </sheetViews>
  <sheetFormatPr baseColWidth="10" defaultColWidth="14.42578125" defaultRowHeight="15" customHeight="1" x14ac:dyDescent="0.2"/>
  <cols>
    <col min="1" max="1" width="3.140625" customWidth="1"/>
    <col min="2" max="2" width="1.140625" customWidth="1"/>
    <col min="3" max="3" width="31.140625" customWidth="1"/>
    <col min="4" max="4" width="16.7109375" customWidth="1"/>
    <col min="5" max="5" width="17.28515625" customWidth="1"/>
    <col min="6" max="6" width="16.140625" customWidth="1"/>
    <col min="7" max="7" width="13.85546875" customWidth="1"/>
    <col min="8" max="8" width="16.7109375" customWidth="1"/>
    <col min="9" max="9" width="13.85546875" customWidth="1"/>
    <col min="10" max="10" width="17.28515625" customWidth="1"/>
    <col min="11" max="11" width="13.140625" customWidth="1"/>
    <col min="12" max="12" width="1.85546875" customWidth="1"/>
    <col min="13" max="13" width="18.85546875" customWidth="1"/>
    <col min="14" max="14" width="18.7109375" customWidth="1"/>
    <col min="15" max="15" width="15.5703125" customWidth="1"/>
    <col min="16" max="19" width="9.140625" customWidth="1"/>
    <col min="20" max="20" width="30" customWidth="1"/>
    <col min="21" max="22" width="9.140625" customWidth="1"/>
    <col min="23" max="26" width="10" customWidth="1"/>
  </cols>
  <sheetData>
    <row r="1" spans="1:26" ht="12.75" customHeight="1" x14ac:dyDescent="0.2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16.5" customHeight="1" x14ac:dyDescent="0.25">
      <c r="A2" s="79"/>
      <c r="B2" s="555" t="s">
        <v>221</v>
      </c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80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26" ht="16.5" customHeight="1" x14ac:dyDescent="0.25">
      <c r="A3" s="79"/>
      <c r="B3" s="555" t="s">
        <v>222</v>
      </c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80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16.5" customHeight="1" x14ac:dyDescent="0.25">
      <c r="A4" s="79"/>
      <c r="B4" s="509" t="s">
        <v>1</v>
      </c>
      <c r="C4" s="510"/>
      <c r="D4" s="510"/>
      <c r="E4" s="510"/>
      <c r="F4" s="510"/>
      <c r="G4" s="510"/>
      <c r="H4" s="510"/>
      <c r="I4" s="510"/>
      <c r="J4" s="510"/>
      <c r="K4" s="510"/>
      <c r="L4" s="510"/>
      <c r="M4" s="81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5.75" customHeight="1" x14ac:dyDescent="0.2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</row>
    <row r="6" spans="1:26" ht="21.75" customHeight="1" x14ac:dyDescent="0.2">
      <c r="A6" s="82"/>
      <c r="B6" s="553" t="s">
        <v>223</v>
      </c>
      <c r="C6" s="519"/>
      <c r="D6" s="345"/>
      <c r="E6" s="552" t="s">
        <v>3</v>
      </c>
      <c r="F6" s="550"/>
      <c r="G6" s="550"/>
      <c r="H6" s="550"/>
      <c r="I6" s="550"/>
      <c r="J6" s="550"/>
      <c r="K6" s="550"/>
      <c r="L6" s="526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</row>
    <row r="7" spans="1:26" ht="21.75" customHeight="1" x14ac:dyDescent="0.2">
      <c r="A7" s="82"/>
      <c r="B7" s="540"/>
      <c r="C7" s="514"/>
      <c r="D7" s="179" t="s">
        <v>4</v>
      </c>
      <c r="E7" s="538" t="s">
        <v>48</v>
      </c>
      <c r="F7" s="538" t="s">
        <v>22</v>
      </c>
      <c r="G7" s="538" t="s">
        <v>19</v>
      </c>
      <c r="H7" s="552" t="s">
        <v>49</v>
      </c>
      <c r="I7" s="550"/>
      <c r="J7" s="550"/>
      <c r="K7" s="550"/>
      <c r="L7" s="526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</row>
    <row r="8" spans="1:26" ht="21.75" customHeight="1" x14ac:dyDescent="0.2">
      <c r="A8" s="82"/>
      <c r="B8" s="520"/>
      <c r="C8" s="521"/>
      <c r="D8" s="83"/>
      <c r="E8" s="523"/>
      <c r="F8" s="523"/>
      <c r="G8" s="523"/>
      <c r="H8" s="84" t="s">
        <v>4</v>
      </c>
      <c r="I8" s="84" t="s">
        <v>177</v>
      </c>
      <c r="J8" s="84" t="s">
        <v>224</v>
      </c>
      <c r="K8" s="552" t="s">
        <v>179</v>
      </c>
      <c r="L8" s="526"/>
      <c r="M8" s="63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</row>
    <row r="9" spans="1:26" ht="8.25" customHeight="1" x14ac:dyDescent="0.25">
      <c r="A9" s="58"/>
      <c r="B9" s="180"/>
      <c r="C9" s="85"/>
      <c r="D9" s="85"/>
      <c r="E9" s="85"/>
      <c r="F9" s="85"/>
      <c r="G9" s="85"/>
      <c r="H9" s="85"/>
      <c r="I9" s="85"/>
      <c r="J9" s="85"/>
      <c r="K9" s="85"/>
      <c r="L9" s="86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</row>
    <row r="10" spans="1:26" ht="15.75" customHeight="1" x14ac:dyDescent="0.25">
      <c r="A10" s="58"/>
      <c r="B10" s="554" t="s">
        <v>4</v>
      </c>
      <c r="C10" s="544"/>
      <c r="D10" s="443">
        <f>SUM(E10:H10)</f>
        <v>77619.058265846164</v>
      </c>
      <c r="E10" s="443">
        <f t="shared" ref="E10:G10" si="0">SUM(E12,E39,E48)</f>
        <v>61175.182190262298</v>
      </c>
      <c r="F10" s="443">
        <f t="shared" si="0"/>
        <v>13134.01047558386</v>
      </c>
      <c r="G10" s="443">
        <f t="shared" si="0"/>
        <v>0</v>
      </c>
      <c r="H10" s="443">
        <f>SUM(I10:K10)</f>
        <v>3309.8656000000005</v>
      </c>
      <c r="I10" s="443">
        <f>I12+I39+I48</f>
        <v>197.8192</v>
      </c>
      <c r="J10" s="443">
        <f t="shared" ref="J10:K10" si="1">J12+J39+J48</f>
        <v>3099.7264000000005</v>
      </c>
      <c r="K10" s="443">
        <f t="shared" si="1"/>
        <v>12.319999999999993</v>
      </c>
      <c r="L10" s="181"/>
      <c r="M10" s="58"/>
      <c r="N10" s="87"/>
      <c r="O10" s="88"/>
      <c r="P10" s="88"/>
      <c r="Q10" s="88"/>
      <c r="R10" s="88"/>
      <c r="S10" s="58"/>
      <c r="T10" s="58"/>
      <c r="U10" s="58"/>
      <c r="V10" s="58"/>
      <c r="W10" s="58"/>
      <c r="X10" s="58"/>
      <c r="Y10" s="58"/>
      <c r="Z10" s="58"/>
    </row>
    <row r="11" spans="1:26" ht="9" customHeight="1" x14ac:dyDescent="0.2">
      <c r="A11" s="49"/>
      <c r="B11" s="469"/>
      <c r="C11" s="49"/>
      <c r="D11" s="233"/>
      <c r="E11" s="233"/>
      <c r="F11" s="233"/>
      <c r="G11" s="233"/>
      <c r="H11" s="233"/>
      <c r="I11" s="233"/>
      <c r="J11" s="233"/>
      <c r="K11" s="233"/>
      <c r="L11" s="89"/>
      <c r="M11" s="49"/>
      <c r="N11" s="90"/>
      <c r="O11" s="90"/>
      <c r="P11" s="90"/>
      <c r="Q11" s="90"/>
      <c r="R11" s="90"/>
      <c r="S11" s="49"/>
      <c r="T11" s="49"/>
      <c r="U11" s="49"/>
      <c r="V11" s="49"/>
      <c r="W11" s="49"/>
      <c r="X11" s="49"/>
      <c r="Y11" s="49"/>
      <c r="Z11" s="49"/>
    </row>
    <row r="12" spans="1:26" ht="15" customHeight="1" x14ac:dyDescent="0.25">
      <c r="A12" s="49"/>
      <c r="B12" s="470"/>
      <c r="C12" s="471" t="s">
        <v>225</v>
      </c>
      <c r="D12" s="443">
        <f t="shared" ref="D12:K12" si="2">SUM(D14:D37)</f>
        <v>17670.720270000002</v>
      </c>
      <c r="E12" s="443">
        <f t="shared" si="2"/>
        <v>14373.17467</v>
      </c>
      <c r="F12" s="443">
        <f t="shared" si="2"/>
        <v>0</v>
      </c>
      <c r="G12" s="443">
        <f t="shared" si="2"/>
        <v>0</v>
      </c>
      <c r="H12" s="443">
        <f t="shared" si="2"/>
        <v>3297.5456000000004</v>
      </c>
      <c r="I12" s="443">
        <f t="shared" si="2"/>
        <v>197.8192</v>
      </c>
      <c r="J12" s="443">
        <f t="shared" si="2"/>
        <v>3099.7264000000005</v>
      </c>
      <c r="K12" s="443">
        <f t="shared" si="2"/>
        <v>0</v>
      </c>
      <c r="L12" s="243"/>
      <c r="M12" s="49"/>
      <c r="N12" s="90"/>
      <c r="O12" s="90"/>
      <c r="P12" s="90"/>
      <c r="Q12" s="90"/>
      <c r="R12" s="90"/>
      <c r="S12" s="49"/>
      <c r="T12" s="49"/>
      <c r="U12" s="49"/>
      <c r="V12" s="49"/>
      <c r="W12" s="49"/>
      <c r="X12" s="49"/>
      <c r="Y12" s="49"/>
      <c r="Z12" s="49"/>
    </row>
    <row r="13" spans="1:26" ht="7.5" customHeight="1" x14ac:dyDescent="0.2">
      <c r="A13" s="49"/>
      <c r="B13" s="469"/>
      <c r="C13" s="49"/>
      <c r="D13" s="233"/>
      <c r="E13" s="233"/>
      <c r="F13" s="233"/>
      <c r="G13" s="233"/>
      <c r="H13" s="233"/>
      <c r="I13" s="233"/>
      <c r="J13" s="233"/>
      <c r="K13" s="233"/>
      <c r="L13" s="287"/>
      <c r="M13" s="49"/>
      <c r="N13" s="90"/>
      <c r="O13" s="90"/>
      <c r="P13" s="90"/>
      <c r="Q13" s="90"/>
      <c r="R13" s="90"/>
      <c r="S13" s="49"/>
      <c r="T13" s="49"/>
      <c r="U13" s="49"/>
      <c r="V13" s="49"/>
      <c r="W13" s="49"/>
      <c r="X13" s="49"/>
      <c r="Y13" s="49"/>
      <c r="Z13" s="49"/>
    </row>
    <row r="14" spans="1:26" ht="16.5" customHeight="1" x14ac:dyDescent="0.2">
      <c r="A14" s="91"/>
      <c r="B14" s="469"/>
      <c r="C14" s="49" t="s">
        <v>226</v>
      </c>
      <c r="D14" s="233">
        <f t="shared" ref="D14:D37" si="3">SUM(E14,F14,H14)</f>
        <v>185.65706999999995</v>
      </c>
      <c r="E14" s="412">
        <v>173.58539999999994</v>
      </c>
      <c r="F14" s="233">
        <v>0</v>
      </c>
      <c r="G14" s="233" t="s">
        <v>63</v>
      </c>
      <c r="H14" s="233">
        <f t="shared" ref="H14:H60" si="4">SUM(I14:K14)</f>
        <v>12.071670000000001</v>
      </c>
      <c r="I14" s="472">
        <v>2.0779200000000002</v>
      </c>
      <c r="J14" s="472">
        <v>9.9937500000000004</v>
      </c>
      <c r="K14" s="233">
        <v>0</v>
      </c>
      <c r="L14" s="287"/>
      <c r="M14" s="49"/>
      <c r="N14" s="51"/>
      <c r="O14" s="51"/>
      <c r="P14" s="90"/>
      <c r="Q14" s="90"/>
      <c r="R14" s="90"/>
      <c r="S14" s="49"/>
      <c r="T14" s="92"/>
      <c r="U14" s="78"/>
      <c r="V14" s="49"/>
      <c r="W14" s="49"/>
      <c r="X14" s="49"/>
      <c r="Y14" s="49"/>
      <c r="Z14" s="49"/>
    </row>
    <row r="15" spans="1:26" ht="16.5" customHeight="1" x14ac:dyDescent="0.2">
      <c r="A15" s="91"/>
      <c r="B15" s="469"/>
      <c r="C15" s="49" t="s">
        <v>227</v>
      </c>
      <c r="D15" s="233">
        <f t="shared" si="3"/>
        <v>613.54287999999997</v>
      </c>
      <c r="E15" s="412">
        <v>293.59647999999999</v>
      </c>
      <c r="F15" s="233">
        <v>0</v>
      </c>
      <c r="G15" s="233" t="s">
        <v>63</v>
      </c>
      <c r="H15" s="233">
        <f t="shared" si="4"/>
        <v>319.94639999999998</v>
      </c>
      <c r="I15" s="472">
        <v>32.738900000000001</v>
      </c>
      <c r="J15" s="472">
        <v>287.20749999999998</v>
      </c>
      <c r="K15" s="233">
        <v>0</v>
      </c>
      <c r="L15" s="89"/>
      <c r="M15" s="49"/>
      <c r="N15" s="90"/>
      <c r="O15" s="90"/>
      <c r="P15" s="90"/>
      <c r="Q15" s="90"/>
      <c r="R15" s="90"/>
      <c r="S15" s="49"/>
      <c r="T15" s="92"/>
      <c r="U15" s="78"/>
      <c r="V15" s="49"/>
      <c r="W15" s="49"/>
      <c r="X15" s="49"/>
      <c r="Y15" s="49"/>
      <c r="Z15" s="49"/>
    </row>
    <row r="16" spans="1:26" ht="16.5" customHeight="1" x14ac:dyDescent="0.2">
      <c r="A16" s="91"/>
      <c r="B16" s="469"/>
      <c r="C16" s="49" t="s">
        <v>228</v>
      </c>
      <c r="D16" s="233">
        <f t="shared" si="3"/>
        <v>5284.4843700000029</v>
      </c>
      <c r="E16" s="412">
        <v>4795.6301300000032</v>
      </c>
      <c r="F16" s="233">
        <v>0</v>
      </c>
      <c r="G16" s="233" t="s">
        <v>63</v>
      </c>
      <c r="H16" s="233">
        <f t="shared" si="4"/>
        <v>488.85424000000006</v>
      </c>
      <c r="I16" s="447">
        <v>13.241939999999998</v>
      </c>
      <c r="J16" s="447">
        <v>475.61230000000006</v>
      </c>
      <c r="K16" s="233">
        <v>0</v>
      </c>
      <c r="L16" s="89"/>
      <c r="M16" s="49"/>
      <c r="N16" s="90"/>
      <c r="O16" s="90"/>
      <c r="P16" s="90"/>
      <c r="Q16" s="90"/>
      <c r="R16" s="90"/>
      <c r="S16" s="49"/>
      <c r="U16" s="78"/>
      <c r="V16" s="49"/>
      <c r="W16" s="49"/>
      <c r="X16" s="49"/>
      <c r="Y16" s="49"/>
      <c r="Z16" s="49"/>
    </row>
    <row r="17" spans="1:26" ht="16.5" customHeight="1" x14ac:dyDescent="0.2">
      <c r="A17" s="91"/>
      <c r="B17" s="469"/>
      <c r="C17" s="49" t="s">
        <v>229</v>
      </c>
      <c r="D17" s="233">
        <f t="shared" si="3"/>
        <v>238.47179999999997</v>
      </c>
      <c r="E17" s="412">
        <v>235.33619999999996</v>
      </c>
      <c r="F17" s="233">
        <v>0</v>
      </c>
      <c r="G17" s="233" t="s">
        <v>63</v>
      </c>
      <c r="H17" s="233">
        <f t="shared" si="4"/>
        <v>3.1355999999999993</v>
      </c>
      <c r="I17" s="447">
        <v>3.1355999999999993</v>
      </c>
      <c r="J17" s="447" t="s">
        <v>63</v>
      </c>
      <c r="K17" s="233">
        <v>0</v>
      </c>
      <c r="L17" s="89"/>
      <c r="M17" s="49"/>
      <c r="N17" s="90"/>
      <c r="O17" s="90"/>
      <c r="P17" s="90"/>
      <c r="Q17" s="90"/>
      <c r="R17" s="90"/>
      <c r="S17" s="49"/>
      <c r="U17" s="78"/>
      <c r="V17" s="49"/>
      <c r="W17" s="49"/>
      <c r="X17" s="49"/>
      <c r="Y17" s="49"/>
      <c r="Z17" s="49"/>
    </row>
    <row r="18" spans="1:26" ht="16.5" customHeight="1" x14ac:dyDescent="0.2">
      <c r="A18" s="91"/>
      <c r="B18" s="469"/>
      <c r="C18" s="49" t="s">
        <v>230</v>
      </c>
      <c r="D18" s="233">
        <f t="shared" si="3"/>
        <v>138.15399999999994</v>
      </c>
      <c r="E18" s="412">
        <v>138.15399999999994</v>
      </c>
      <c r="F18" s="233">
        <v>0</v>
      </c>
      <c r="G18" s="233" t="s">
        <v>63</v>
      </c>
      <c r="H18" s="233">
        <f t="shared" si="4"/>
        <v>0</v>
      </c>
      <c r="I18" s="447" t="s">
        <v>63</v>
      </c>
      <c r="J18" s="447" t="s">
        <v>63</v>
      </c>
      <c r="K18" s="233">
        <v>0</v>
      </c>
      <c r="L18" s="89"/>
      <c r="M18" s="49"/>
      <c r="N18" s="90"/>
      <c r="O18" s="90"/>
      <c r="P18" s="90"/>
      <c r="Q18" s="90"/>
      <c r="R18" s="90"/>
      <c r="S18" s="49"/>
      <c r="U18" s="78"/>
      <c r="V18" s="49"/>
      <c r="W18" s="49"/>
      <c r="X18" s="49"/>
      <c r="Y18" s="49"/>
      <c r="Z18" s="49"/>
    </row>
    <row r="19" spans="1:26" ht="16.5" customHeight="1" x14ac:dyDescent="0.2">
      <c r="A19" s="91"/>
      <c r="B19" s="469"/>
      <c r="C19" s="49" t="s">
        <v>231</v>
      </c>
      <c r="D19" s="233">
        <f t="shared" si="3"/>
        <v>145.17054000000007</v>
      </c>
      <c r="E19" s="412">
        <v>127.96075000000006</v>
      </c>
      <c r="F19" s="233">
        <v>0</v>
      </c>
      <c r="G19" s="233" t="s">
        <v>63</v>
      </c>
      <c r="H19" s="233">
        <f t="shared" si="4"/>
        <v>17.209790000000005</v>
      </c>
      <c r="I19" s="447">
        <v>0.71604000000000001</v>
      </c>
      <c r="J19" s="447">
        <v>16.493750000000006</v>
      </c>
      <c r="K19" s="233">
        <v>0</v>
      </c>
      <c r="L19" s="89"/>
      <c r="M19" s="49"/>
      <c r="N19" s="51"/>
      <c r="O19" s="51"/>
      <c r="P19" s="90"/>
      <c r="Q19" s="51"/>
      <c r="R19" s="51"/>
      <c r="S19" s="49"/>
      <c r="U19" s="78"/>
      <c r="V19" s="49"/>
      <c r="W19" s="49"/>
      <c r="X19" s="49"/>
      <c r="Y19" s="49"/>
      <c r="Z19" s="49"/>
    </row>
    <row r="20" spans="1:26" ht="16.5" customHeight="1" x14ac:dyDescent="0.2">
      <c r="A20" s="91"/>
      <c r="B20" s="469"/>
      <c r="C20" s="49" t="s">
        <v>232</v>
      </c>
      <c r="D20" s="233">
        <f t="shared" si="3"/>
        <v>447.78900999999979</v>
      </c>
      <c r="E20" s="412">
        <v>275.16129999999976</v>
      </c>
      <c r="F20" s="233">
        <v>0</v>
      </c>
      <c r="G20" s="233" t="s">
        <v>63</v>
      </c>
      <c r="H20" s="233">
        <f t="shared" si="4"/>
        <v>172.62771000000004</v>
      </c>
      <c r="I20" s="447">
        <v>2.6384600000000002</v>
      </c>
      <c r="J20" s="447">
        <v>169.98925000000003</v>
      </c>
      <c r="K20" s="233">
        <v>0</v>
      </c>
      <c r="L20" s="89"/>
      <c r="M20" s="49"/>
      <c r="N20" s="90"/>
      <c r="O20" s="90"/>
      <c r="P20" s="90"/>
      <c r="Q20" s="51"/>
      <c r="R20" s="51"/>
      <c r="S20" s="49"/>
      <c r="U20" s="78"/>
      <c r="V20" s="49"/>
      <c r="W20" s="49"/>
      <c r="X20" s="49"/>
      <c r="Y20" s="49"/>
      <c r="Z20" s="49"/>
    </row>
    <row r="21" spans="1:26" ht="16.5" customHeight="1" x14ac:dyDescent="0.2">
      <c r="A21" s="91"/>
      <c r="B21" s="469"/>
      <c r="C21" s="49" t="s">
        <v>233</v>
      </c>
      <c r="D21" s="233">
        <f t="shared" si="3"/>
        <v>32.925299999999993</v>
      </c>
      <c r="E21" s="412">
        <v>20.893799999999995</v>
      </c>
      <c r="F21" s="233">
        <v>0</v>
      </c>
      <c r="G21" s="233" t="s">
        <v>63</v>
      </c>
      <c r="H21" s="233">
        <f t="shared" si="4"/>
        <v>12.031499999999998</v>
      </c>
      <c r="I21" s="447">
        <v>0.23400000000000001</v>
      </c>
      <c r="J21" s="447">
        <v>11.797499999999998</v>
      </c>
      <c r="K21" s="233">
        <v>0</v>
      </c>
      <c r="L21" s="89"/>
      <c r="M21" s="49"/>
      <c r="N21" s="90"/>
      <c r="O21" s="90"/>
      <c r="P21" s="90"/>
      <c r="Q21" s="51"/>
      <c r="R21" s="51"/>
      <c r="S21" s="49"/>
      <c r="U21" s="78"/>
      <c r="V21" s="49"/>
      <c r="W21" s="49"/>
      <c r="X21" s="49"/>
      <c r="Y21" s="49"/>
      <c r="Z21" s="49"/>
    </row>
    <row r="22" spans="1:26" ht="16.5" customHeight="1" x14ac:dyDescent="0.2">
      <c r="A22" s="91"/>
      <c r="B22" s="469"/>
      <c r="C22" s="49" t="s">
        <v>234</v>
      </c>
      <c r="D22" s="233">
        <f t="shared" si="3"/>
        <v>358.47460000000001</v>
      </c>
      <c r="E22" s="412">
        <v>170.57800000000003</v>
      </c>
      <c r="F22" s="233">
        <v>0</v>
      </c>
      <c r="G22" s="233" t="s">
        <v>63</v>
      </c>
      <c r="H22" s="233">
        <f t="shared" si="4"/>
        <v>187.89660000000001</v>
      </c>
      <c r="I22" s="447">
        <v>7.0465999999999998</v>
      </c>
      <c r="J22" s="447">
        <v>180.85</v>
      </c>
      <c r="K22" s="233">
        <v>0</v>
      </c>
      <c r="L22" s="89"/>
      <c r="M22" s="49"/>
      <c r="N22" s="90"/>
      <c r="O22" s="90"/>
      <c r="P22" s="90"/>
      <c r="Q22" s="51"/>
      <c r="R22" s="51"/>
      <c r="S22" s="49"/>
      <c r="U22" s="78"/>
      <c r="V22" s="49"/>
      <c r="W22" s="49"/>
      <c r="X22" s="49"/>
      <c r="Y22" s="49"/>
      <c r="Z22" s="49"/>
    </row>
    <row r="23" spans="1:26" ht="16.5" customHeight="1" x14ac:dyDescent="0.2">
      <c r="A23" s="91"/>
      <c r="B23" s="469"/>
      <c r="C23" s="49" t="s">
        <v>235</v>
      </c>
      <c r="D23" s="233">
        <f t="shared" si="3"/>
        <v>158.65316000000001</v>
      </c>
      <c r="E23" s="412">
        <v>144.99270000000001</v>
      </c>
      <c r="F23" s="233">
        <v>0</v>
      </c>
      <c r="G23" s="233" t="s">
        <v>63</v>
      </c>
      <c r="H23" s="233">
        <f t="shared" si="4"/>
        <v>13.66046</v>
      </c>
      <c r="I23" s="447">
        <v>0.45395999999999997</v>
      </c>
      <c r="J23" s="447">
        <v>13.2065</v>
      </c>
      <c r="K23" s="233">
        <v>0</v>
      </c>
      <c r="L23" s="89"/>
      <c r="M23" s="49"/>
      <c r="N23" s="51"/>
      <c r="O23" s="51"/>
      <c r="P23" s="90"/>
      <c r="Q23" s="93"/>
      <c r="R23" s="93"/>
      <c r="S23" s="49"/>
      <c r="U23" s="78"/>
      <c r="V23" s="49"/>
      <c r="W23" s="49"/>
      <c r="X23" s="49"/>
      <c r="Y23" s="49"/>
      <c r="Z23" s="49"/>
    </row>
    <row r="24" spans="1:26" ht="16.5" customHeight="1" x14ac:dyDescent="0.2">
      <c r="A24" s="91"/>
      <c r="B24" s="469"/>
      <c r="C24" s="49" t="s">
        <v>83</v>
      </c>
      <c r="D24" s="233">
        <f t="shared" si="3"/>
        <v>349.31549999999982</v>
      </c>
      <c r="E24" s="412">
        <v>262.89279999999985</v>
      </c>
      <c r="F24" s="233">
        <v>0</v>
      </c>
      <c r="G24" s="233" t="s">
        <v>63</v>
      </c>
      <c r="H24" s="233">
        <f t="shared" si="4"/>
        <v>86.422699999999992</v>
      </c>
      <c r="I24" s="447">
        <v>0.6552</v>
      </c>
      <c r="J24" s="447">
        <v>85.767499999999998</v>
      </c>
      <c r="K24" s="233">
        <v>0</v>
      </c>
      <c r="L24" s="89"/>
      <c r="M24" s="49"/>
      <c r="N24" s="90"/>
      <c r="O24" s="90"/>
      <c r="P24" s="90"/>
      <c r="Q24" s="51"/>
      <c r="R24" s="51"/>
      <c r="S24" s="49"/>
      <c r="U24" s="78"/>
      <c r="V24" s="49"/>
      <c r="W24" s="49"/>
      <c r="X24" s="49"/>
      <c r="Y24" s="49"/>
      <c r="Z24" s="49"/>
    </row>
    <row r="25" spans="1:26" ht="16.5" customHeight="1" x14ac:dyDescent="0.2">
      <c r="A25" s="91"/>
      <c r="B25" s="469"/>
      <c r="C25" s="49" t="s">
        <v>236</v>
      </c>
      <c r="D25" s="233">
        <f t="shared" si="3"/>
        <v>453.09776999999997</v>
      </c>
      <c r="E25" s="412">
        <v>340.18054999999998</v>
      </c>
      <c r="F25" s="233">
        <v>0</v>
      </c>
      <c r="G25" s="233" t="s">
        <v>63</v>
      </c>
      <c r="H25" s="233">
        <f t="shared" si="4"/>
        <v>112.91722000000001</v>
      </c>
      <c r="I25" s="447">
        <v>11.192220000000001</v>
      </c>
      <c r="J25" s="447">
        <v>101.72500000000001</v>
      </c>
      <c r="K25" s="233">
        <v>0</v>
      </c>
      <c r="L25" s="89"/>
      <c r="M25" s="49"/>
      <c r="N25" s="90"/>
      <c r="O25" s="90"/>
      <c r="P25" s="90"/>
      <c r="Q25" s="51"/>
      <c r="R25" s="51"/>
      <c r="S25" s="49"/>
      <c r="U25" s="78"/>
      <c r="V25" s="49"/>
      <c r="W25" s="49"/>
      <c r="X25" s="49"/>
      <c r="Y25" s="49"/>
      <c r="Z25" s="49"/>
    </row>
    <row r="26" spans="1:26" ht="16.5" customHeight="1" x14ac:dyDescent="0.2">
      <c r="A26" s="91"/>
      <c r="B26" s="469"/>
      <c r="C26" s="49" t="s">
        <v>237</v>
      </c>
      <c r="D26" s="233">
        <f t="shared" si="3"/>
        <v>576.72159999999997</v>
      </c>
      <c r="E26" s="412">
        <v>479.74874999999997</v>
      </c>
      <c r="F26" s="233">
        <v>0</v>
      </c>
      <c r="G26" s="233" t="s">
        <v>63</v>
      </c>
      <c r="H26" s="233">
        <f t="shared" si="4"/>
        <v>96.972849999999994</v>
      </c>
      <c r="I26" s="447">
        <v>3.8376000000000001</v>
      </c>
      <c r="J26" s="447">
        <v>93.135249999999999</v>
      </c>
      <c r="K26" s="233">
        <v>0</v>
      </c>
      <c r="L26" s="89"/>
      <c r="M26" s="49"/>
      <c r="N26" s="90"/>
      <c r="O26" s="90"/>
      <c r="P26" s="90"/>
      <c r="Q26" s="51"/>
      <c r="R26" s="51"/>
      <c r="S26" s="49"/>
      <c r="U26" s="78"/>
      <c r="V26" s="49"/>
      <c r="W26" s="49"/>
      <c r="X26" s="49"/>
      <c r="Y26" s="49"/>
      <c r="Z26" s="49"/>
    </row>
    <row r="27" spans="1:26" ht="16.5" customHeight="1" x14ac:dyDescent="0.2">
      <c r="A27" s="91"/>
      <c r="B27" s="469"/>
      <c r="C27" s="49" t="s">
        <v>238</v>
      </c>
      <c r="D27" s="233">
        <f t="shared" si="3"/>
        <v>467.40222</v>
      </c>
      <c r="E27" s="412">
        <v>198.56439999999998</v>
      </c>
      <c r="F27" s="233">
        <v>0</v>
      </c>
      <c r="G27" s="233" t="s">
        <v>63</v>
      </c>
      <c r="H27" s="233">
        <f t="shared" si="4"/>
        <v>268.83782000000002</v>
      </c>
      <c r="I27" s="447">
        <v>26.320319999999995</v>
      </c>
      <c r="J27" s="447">
        <v>242.51750000000001</v>
      </c>
      <c r="K27" s="233">
        <v>0</v>
      </c>
      <c r="L27" s="89"/>
      <c r="M27" s="49"/>
      <c r="N27" s="90"/>
      <c r="O27" s="90"/>
      <c r="P27" s="90"/>
      <c r="Q27" s="77"/>
      <c r="R27" s="77"/>
      <c r="S27" s="49"/>
      <c r="U27" s="78"/>
      <c r="V27" s="94"/>
      <c r="W27" s="49"/>
      <c r="X27" s="49"/>
      <c r="Y27" s="49"/>
      <c r="Z27" s="49"/>
    </row>
    <row r="28" spans="1:26" ht="16.5" customHeight="1" x14ac:dyDescent="0.2">
      <c r="A28" s="91"/>
      <c r="B28" s="469"/>
      <c r="C28" s="49" t="s">
        <v>239</v>
      </c>
      <c r="D28" s="233">
        <f t="shared" si="3"/>
        <v>348.75718999999998</v>
      </c>
      <c r="E28" s="412">
        <v>312.78674999999998</v>
      </c>
      <c r="F28" s="233">
        <v>0</v>
      </c>
      <c r="G28" s="233" t="s">
        <v>63</v>
      </c>
      <c r="H28" s="233">
        <f t="shared" si="4"/>
        <v>35.970439999999996</v>
      </c>
      <c r="I28" s="447">
        <v>4.4934399999999997</v>
      </c>
      <c r="J28" s="447">
        <v>31.477</v>
      </c>
      <c r="K28" s="233">
        <v>0</v>
      </c>
      <c r="L28" s="89"/>
      <c r="M28" s="49"/>
      <c r="N28" s="90"/>
      <c r="O28" s="90"/>
      <c r="P28" s="90"/>
      <c r="Q28" s="95"/>
      <c r="R28" s="95"/>
      <c r="S28" s="49"/>
      <c r="U28" s="78"/>
      <c r="V28" s="22"/>
      <c r="W28" s="49"/>
      <c r="X28" s="49"/>
      <c r="Y28" s="49"/>
      <c r="Z28" s="49"/>
    </row>
    <row r="29" spans="1:26" ht="16.5" customHeight="1" x14ac:dyDescent="0.2">
      <c r="A29" s="91"/>
      <c r="B29" s="469"/>
      <c r="C29" s="49" t="s">
        <v>240</v>
      </c>
      <c r="D29" s="233">
        <f t="shared" si="3"/>
        <v>992.11361000000011</v>
      </c>
      <c r="E29" s="412">
        <v>288.44505000000004</v>
      </c>
      <c r="F29" s="233">
        <v>0</v>
      </c>
      <c r="G29" s="233" t="s">
        <v>63</v>
      </c>
      <c r="H29" s="233">
        <f t="shared" si="4"/>
        <v>703.66856000000007</v>
      </c>
      <c r="I29" s="447">
        <v>4.1979599999999992</v>
      </c>
      <c r="J29" s="447">
        <v>699.4706000000001</v>
      </c>
      <c r="K29" s="233">
        <v>0</v>
      </c>
      <c r="L29" s="89"/>
      <c r="M29" s="49"/>
      <c r="N29" s="90"/>
      <c r="O29" s="90"/>
      <c r="P29" s="90"/>
      <c r="Q29" s="95"/>
      <c r="R29" s="95"/>
      <c r="S29" s="49"/>
      <c r="U29" s="78"/>
      <c r="V29" s="22"/>
      <c r="W29" s="49"/>
      <c r="X29" s="49"/>
      <c r="Y29" s="49"/>
      <c r="Z29" s="49"/>
    </row>
    <row r="30" spans="1:26" ht="16.5" customHeight="1" x14ac:dyDescent="0.2">
      <c r="A30" s="91"/>
      <c r="B30" s="469"/>
      <c r="C30" s="49" t="s">
        <v>241</v>
      </c>
      <c r="D30" s="233">
        <f t="shared" si="3"/>
        <v>2553.5761000000002</v>
      </c>
      <c r="E30" s="412">
        <v>2478.2625500000004</v>
      </c>
      <c r="F30" s="233">
        <v>0</v>
      </c>
      <c r="G30" s="233" t="s">
        <v>63</v>
      </c>
      <c r="H30" s="233">
        <f t="shared" si="4"/>
        <v>75.313549999999992</v>
      </c>
      <c r="I30" s="447">
        <v>13.092300000000002</v>
      </c>
      <c r="J30" s="447">
        <v>62.221249999999998</v>
      </c>
      <c r="K30" s="233">
        <v>0</v>
      </c>
      <c r="L30" s="89"/>
      <c r="M30" s="49"/>
      <c r="N30" s="90"/>
      <c r="O30" s="90"/>
      <c r="P30" s="90"/>
      <c r="Q30" s="95"/>
      <c r="R30" s="95"/>
      <c r="S30" s="49"/>
      <c r="U30" s="78"/>
      <c r="V30" s="22"/>
      <c r="W30" s="49"/>
      <c r="X30" s="49"/>
      <c r="Y30" s="49"/>
      <c r="Z30" s="49"/>
    </row>
    <row r="31" spans="1:26" ht="16.5" customHeight="1" x14ac:dyDescent="0.2">
      <c r="A31" s="91"/>
      <c r="B31" s="469"/>
      <c r="C31" s="49" t="s">
        <v>242</v>
      </c>
      <c r="D31" s="233">
        <f t="shared" si="3"/>
        <v>277.26080000000002</v>
      </c>
      <c r="E31" s="412">
        <v>269.99119999999999</v>
      </c>
      <c r="F31" s="233">
        <v>0</v>
      </c>
      <c r="G31" s="233" t="s">
        <v>63</v>
      </c>
      <c r="H31" s="233">
        <f t="shared" si="4"/>
        <v>7.2695999999999996</v>
      </c>
      <c r="I31" s="447">
        <v>6.2946</v>
      </c>
      <c r="J31" s="447">
        <v>0.97499999999999998</v>
      </c>
      <c r="K31" s="233">
        <v>0</v>
      </c>
      <c r="L31" s="89"/>
      <c r="M31" s="49"/>
      <c r="N31" s="90"/>
      <c r="O31" s="90"/>
      <c r="P31" s="90"/>
      <c r="Q31" s="95"/>
      <c r="R31" s="95"/>
      <c r="S31" s="49"/>
      <c r="T31" s="78"/>
      <c r="U31" s="78"/>
      <c r="V31" s="96"/>
      <c r="W31" s="49"/>
      <c r="X31" s="49"/>
      <c r="Y31" s="49"/>
      <c r="Z31" s="49"/>
    </row>
    <row r="32" spans="1:26" ht="16.5" customHeight="1" x14ac:dyDescent="0.2">
      <c r="A32" s="91"/>
      <c r="B32" s="469"/>
      <c r="C32" s="49" t="s">
        <v>243</v>
      </c>
      <c r="D32" s="233">
        <f t="shared" si="3"/>
        <v>615.73724999999968</v>
      </c>
      <c r="E32" s="412">
        <v>569.10587999999973</v>
      </c>
      <c r="F32" s="233">
        <v>0</v>
      </c>
      <c r="G32" s="233" t="s">
        <v>63</v>
      </c>
      <c r="H32" s="233">
        <f t="shared" si="4"/>
        <v>46.631369999999997</v>
      </c>
      <c r="I32" s="447">
        <v>1.0366200000000001</v>
      </c>
      <c r="J32" s="447">
        <v>45.594749999999998</v>
      </c>
      <c r="K32" s="233">
        <v>0</v>
      </c>
      <c r="L32" s="89"/>
      <c r="M32" s="49"/>
      <c r="N32" s="90"/>
      <c r="O32" s="90"/>
      <c r="P32" s="90"/>
      <c r="Q32" s="95"/>
      <c r="R32" s="95"/>
      <c r="S32" s="49"/>
      <c r="T32" s="97"/>
      <c r="U32" s="97"/>
      <c r="V32" s="97"/>
      <c r="W32" s="49"/>
      <c r="X32" s="49"/>
      <c r="Y32" s="49"/>
      <c r="Z32" s="49"/>
    </row>
    <row r="33" spans="1:26" ht="16.5" customHeight="1" x14ac:dyDescent="0.2">
      <c r="A33" s="91"/>
      <c r="B33" s="469"/>
      <c r="C33" s="49" t="s">
        <v>64</v>
      </c>
      <c r="D33" s="233">
        <f t="shared" si="3"/>
        <v>422.34768999999989</v>
      </c>
      <c r="E33" s="412">
        <v>417.49049999999988</v>
      </c>
      <c r="F33" s="233">
        <v>0</v>
      </c>
      <c r="G33" s="233" t="s">
        <v>63</v>
      </c>
      <c r="H33" s="233">
        <f t="shared" si="4"/>
        <v>4.8571899999999992</v>
      </c>
      <c r="I33" s="447">
        <v>4.1909399999999994</v>
      </c>
      <c r="J33" s="447">
        <v>0.66625000000000001</v>
      </c>
      <c r="K33" s="233">
        <v>0</v>
      </c>
      <c r="L33" s="89"/>
      <c r="M33" s="49"/>
      <c r="N33" s="90"/>
      <c r="O33" s="90"/>
      <c r="P33" s="90"/>
      <c r="Q33" s="95"/>
      <c r="R33" s="95"/>
      <c r="S33" s="49"/>
      <c r="T33" s="97"/>
      <c r="U33" s="97"/>
      <c r="V33" s="97"/>
      <c r="W33" s="49"/>
      <c r="X33" s="49"/>
      <c r="Y33" s="49"/>
      <c r="Z33" s="49"/>
    </row>
    <row r="34" spans="1:26" ht="16.5" customHeight="1" x14ac:dyDescent="0.2">
      <c r="A34" s="91"/>
      <c r="B34" s="469"/>
      <c r="C34" s="49" t="s">
        <v>244</v>
      </c>
      <c r="D34" s="233">
        <f t="shared" si="3"/>
        <v>45.864539999999984</v>
      </c>
      <c r="E34" s="412">
        <v>45.374699999999983</v>
      </c>
      <c r="F34" s="233">
        <v>0</v>
      </c>
      <c r="G34" s="233" t="s">
        <v>63</v>
      </c>
      <c r="H34" s="233">
        <f t="shared" si="4"/>
        <v>0.48984</v>
      </c>
      <c r="I34" s="447">
        <v>0.29483999999999999</v>
      </c>
      <c r="J34" s="447">
        <v>0.19500000000000001</v>
      </c>
      <c r="K34" s="233">
        <v>0</v>
      </c>
      <c r="L34" s="89"/>
      <c r="M34" s="49"/>
      <c r="N34" s="90"/>
      <c r="O34" s="90"/>
      <c r="P34" s="90"/>
      <c r="Q34" s="95"/>
      <c r="R34" s="95"/>
      <c r="S34" s="49"/>
      <c r="T34" s="97"/>
      <c r="U34" s="97"/>
      <c r="V34" s="97"/>
      <c r="W34" s="49"/>
      <c r="X34" s="49"/>
      <c r="Y34" s="49"/>
      <c r="Z34" s="49"/>
    </row>
    <row r="35" spans="1:26" ht="16.5" customHeight="1" x14ac:dyDescent="0.2">
      <c r="A35" s="91"/>
      <c r="B35" s="469"/>
      <c r="C35" s="49" t="s">
        <v>245</v>
      </c>
      <c r="D35" s="233">
        <f t="shared" si="3"/>
        <v>102.98259999999996</v>
      </c>
      <c r="E35" s="412">
        <v>83.071799999999953</v>
      </c>
      <c r="F35" s="233">
        <v>0</v>
      </c>
      <c r="G35" s="233" t="s">
        <v>63</v>
      </c>
      <c r="H35" s="233">
        <f t="shared" si="4"/>
        <v>19.910800000000002</v>
      </c>
      <c r="I35" s="447">
        <v>0.28079999999999999</v>
      </c>
      <c r="J35" s="447">
        <v>19.630000000000003</v>
      </c>
      <c r="K35" s="233">
        <v>0</v>
      </c>
      <c r="L35" s="89"/>
      <c r="M35" s="49"/>
      <c r="N35" s="90"/>
      <c r="O35" s="90"/>
      <c r="P35" s="90"/>
      <c r="Q35" s="95"/>
      <c r="R35" s="95"/>
      <c r="S35" s="49"/>
      <c r="T35" s="97"/>
      <c r="U35" s="97"/>
      <c r="V35" s="97"/>
      <c r="W35" s="49"/>
      <c r="X35" s="49"/>
      <c r="Y35" s="49"/>
      <c r="Z35" s="49"/>
    </row>
    <row r="36" spans="1:26" ht="16.5" customHeight="1" x14ac:dyDescent="0.2">
      <c r="A36" s="91"/>
      <c r="B36" s="469"/>
      <c r="C36" s="49" t="s">
        <v>246</v>
      </c>
      <c r="D36" s="233">
        <f t="shared" si="3"/>
        <v>690.82969999999955</v>
      </c>
      <c r="E36" s="412">
        <v>535.93989999999962</v>
      </c>
      <c r="F36" s="233">
        <v>0</v>
      </c>
      <c r="G36" s="233" t="s">
        <v>63</v>
      </c>
      <c r="H36" s="233">
        <f t="shared" si="4"/>
        <v>154.88979999999998</v>
      </c>
      <c r="I36" s="447">
        <v>44.857799999999997</v>
      </c>
      <c r="J36" s="447">
        <v>110.03199999999998</v>
      </c>
      <c r="K36" s="233">
        <v>0</v>
      </c>
      <c r="L36" s="89"/>
      <c r="M36" s="49"/>
      <c r="N36" s="90"/>
      <c r="O36" s="90"/>
      <c r="P36" s="90"/>
      <c r="Q36" s="95"/>
      <c r="R36" s="95"/>
      <c r="S36" s="49"/>
      <c r="T36" s="97"/>
      <c r="U36" s="97"/>
      <c r="V36" s="97"/>
      <c r="W36" s="49"/>
      <c r="X36" s="49"/>
      <c r="Y36" s="49"/>
      <c r="Z36" s="49"/>
    </row>
    <row r="37" spans="1:26" ht="16.5" customHeight="1" x14ac:dyDescent="0.2">
      <c r="A37" s="91"/>
      <c r="B37" s="469"/>
      <c r="C37" s="49" t="s">
        <v>114</v>
      </c>
      <c r="D37" s="233">
        <f t="shared" si="3"/>
        <v>2171.3909699999977</v>
      </c>
      <c r="E37" s="456">
        <v>1715.4310799999985</v>
      </c>
      <c r="F37" s="233">
        <v>0</v>
      </c>
      <c r="G37" s="233" t="s">
        <v>63</v>
      </c>
      <c r="H37" s="233">
        <f t="shared" si="4"/>
        <v>455.9598899999994</v>
      </c>
      <c r="I37" s="457">
        <v>14.791140000000013</v>
      </c>
      <c r="J37" s="472">
        <v>441.16874999999936</v>
      </c>
      <c r="K37" s="233">
        <v>0</v>
      </c>
      <c r="L37" s="89"/>
      <c r="M37" s="49"/>
      <c r="N37" s="90"/>
      <c r="O37" s="90"/>
      <c r="P37" s="90"/>
      <c r="Q37" s="95"/>
      <c r="R37" s="95"/>
      <c r="S37" s="49"/>
      <c r="T37" s="49"/>
      <c r="U37" s="49"/>
      <c r="V37" s="49"/>
      <c r="W37" s="49"/>
      <c r="X37" s="49"/>
      <c r="Y37" s="49"/>
      <c r="Z37" s="49"/>
    </row>
    <row r="38" spans="1:26" ht="16.5" customHeight="1" x14ac:dyDescent="0.2">
      <c r="A38" s="49"/>
      <c r="B38" s="469"/>
      <c r="C38" s="49"/>
      <c r="D38" s="233"/>
      <c r="E38" s="233"/>
      <c r="F38" s="233"/>
      <c r="G38" s="233"/>
      <c r="H38" s="233"/>
      <c r="I38" s="233"/>
      <c r="J38" s="233"/>
      <c r="K38" s="233"/>
      <c r="L38" s="89"/>
      <c r="M38" s="49"/>
      <c r="N38" s="90"/>
      <c r="O38" s="90"/>
      <c r="P38" s="90"/>
      <c r="Q38" s="95"/>
      <c r="R38" s="95"/>
      <c r="S38" s="49"/>
      <c r="T38" s="49"/>
      <c r="U38" s="49"/>
      <c r="V38" s="49"/>
      <c r="W38" s="49"/>
      <c r="X38" s="49"/>
      <c r="Y38" s="49"/>
      <c r="Z38" s="49"/>
    </row>
    <row r="39" spans="1:26" ht="15" customHeight="1" x14ac:dyDescent="0.25">
      <c r="A39" s="49"/>
      <c r="B39" s="470"/>
      <c r="C39" s="471" t="s">
        <v>247</v>
      </c>
      <c r="D39" s="443">
        <f t="shared" ref="D39:K39" si="5">SUM(D41:D46)</f>
        <v>566.70010000000002</v>
      </c>
      <c r="E39" s="443">
        <f t="shared" si="5"/>
        <v>566.70010000000002</v>
      </c>
      <c r="F39" s="443">
        <f t="shared" si="5"/>
        <v>0</v>
      </c>
      <c r="G39" s="443">
        <f t="shared" si="5"/>
        <v>0</v>
      </c>
      <c r="H39" s="443">
        <f t="shared" si="4"/>
        <v>0</v>
      </c>
      <c r="I39" s="443">
        <f t="shared" si="5"/>
        <v>0</v>
      </c>
      <c r="J39" s="443">
        <f t="shared" si="5"/>
        <v>0</v>
      </c>
      <c r="K39" s="443">
        <f t="shared" si="5"/>
        <v>0</v>
      </c>
      <c r="L39" s="181"/>
      <c r="M39" s="49"/>
      <c r="N39" s="90"/>
      <c r="O39" s="90"/>
      <c r="P39" s="90"/>
      <c r="Q39" s="95"/>
      <c r="R39" s="95"/>
      <c r="S39" s="49"/>
      <c r="T39" s="49"/>
      <c r="U39" s="49"/>
      <c r="V39" s="49"/>
      <c r="W39" s="49"/>
      <c r="X39" s="49"/>
      <c r="Y39" s="49"/>
      <c r="Z39" s="49"/>
    </row>
    <row r="40" spans="1:26" ht="15" customHeight="1" x14ac:dyDescent="0.2">
      <c r="A40" s="49"/>
      <c r="B40" s="469"/>
      <c r="C40" s="49"/>
      <c r="D40" s="233"/>
      <c r="E40" s="233"/>
      <c r="F40" s="233"/>
      <c r="G40" s="233"/>
      <c r="H40" s="233">
        <f t="shared" si="4"/>
        <v>0</v>
      </c>
      <c r="I40" s="233"/>
      <c r="J40" s="233"/>
      <c r="K40" s="233"/>
      <c r="L40" s="89"/>
      <c r="M40" s="49"/>
      <c r="N40" s="90"/>
      <c r="O40" s="90"/>
      <c r="P40" s="90"/>
      <c r="Q40" s="98"/>
      <c r="R40" s="98"/>
      <c r="S40" s="49"/>
      <c r="T40" s="49"/>
      <c r="U40" s="49"/>
      <c r="V40" s="49"/>
      <c r="W40" s="49"/>
      <c r="X40" s="49"/>
      <c r="Y40" s="49"/>
      <c r="Z40" s="49"/>
    </row>
    <row r="41" spans="1:26" ht="16.5" customHeight="1" x14ac:dyDescent="0.2">
      <c r="A41" s="91"/>
      <c r="B41" s="469"/>
      <c r="C41" s="49" t="s">
        <v>248</v>
      </c>
      <c r="D41" s="233">
        <f t="shared" ref="D41:D46" si="6">SUM(E41,F41,H41)</f>
        <v>297.90999999999997</v>
      </c>
      <c r="E41" s="456">
        <v>297.90999999999997</v>
      </c>
      <c r="F41" s="233">
        <v>0</v>
      </c>
      <c r="G41" s="233" t="s">
        <v>63</v>
      </c>
      <c r="H41" s="233">
        <f t="shared" si="4"/>
        <v>0</v>
      </c>
      <c r="I41" s="447" t="s">
        <v>63</v>
      </c>
      <c r="J41" s="447" t="s">
        <v>63</v>
      </c>
      <c r="K41" s="233">
        <v>0</v>
      </c>
      <c r="L41" s="89"/>
      <c r="M41" s="49"/>
      <c r="N41" s="99"/>
      <c r="O41" s="49"/>
      <c r="P41" s="49"/>
      <c r="Q41" s="97"/>
      <c r="R41" s="97"/>
      <c r="S41" s="49"/>
      <c r="T41" s="49"/>
      <c r="U41" s="49"/>
      <c r="V41" s="49"/>
      <c r="W41" s="49"/>
      <c r="X41" s="49"/>
      <c r="Y41" s="49"/>
      <c r="Z41" s="49"/>
    </row>
    <row r="42" spans="1:26" ht="16.5" customHeight="1" x14ac:dyDescent="0.2">
      <c r="A42" s="91"/>
      <c r="B42" s="469"/>
      <c r="C42" s="49" t="s">
        <v>249</v>
      </c>
      <c r="D42" s="233">
        <f t="shared" si="6"/>
        <v>44.690000000000012</v>
      </c>
      <c r="E42" s="456">
        <v>44.690000000000012</v>
      </c>
      <c r="F42" s="233">
        <v>0</v>
      </c>
      <c r="G42" s="233" t="s">
        <v>63</v>
      </c>
      <c r="H42" s="233">
        <f t="shared" si="4"/>
        <v>0</v>
      </c>
      <c r="I42" s="447" t="s">
        <v>63</v>
      </c>
      <c r="J42" s="447" t="s">
        <v>63</v>
      </c>
      <c r="K42" s="233">
        <v>0</v>
      </c>
      <c r="L42" s="89"/>
      <c r="M42" s="49"/>
      <c r="N42" s="90"/>
      <c r="O42" s="49"/>
      <c r="P42" s="49"/>
      <c r="Q42" s="97"/>
      <c r="R42" s="97"/>
      <c r="S42" s="49"/>
      <c r="T42" s="49"/>
      <c r="U42" s="49"/>
      <c r="V42" s="49"/>
      <c r="W42" s="49"/>
      <c r="X42" s="49"/>
      <c r="Y42" s="49"/>
      <c r="Z42" s="49"/>
    </row>
    <row r="43" spans="1:26" ht="16.5" customHeight="1" x14ac:dyDescent="0.2">
      <c r="A43" s="91"/>
      <c r="B43" s="469"/>
      <c r="C43" s="49" t="s">
        <v>250</v>
      </c>
      <c r="D43" s="233">
        <f t="shared" si="6"/>
        <v>41.40199999999998</v>
      </c>
      <c r="E43" s="456">
        <v>41.40199999999998</v>
      </c>
      <c r="F43" s="233">
        <v>0</v>
      </c>
      <c r="G43" s="233" t="s">
        <v>63</v>
      </c>
      <c r="H43" s="233">
        <f t="shared" si="4"/>
        <v>0</v>
      </c>
      <c r="I43" s="447" t="s">
        <v>63</v>
      </c>
      <c r="J43" s="447" t="s">
        <v>63</v>
      </c>
      <c r="K43" s="233">
        <v>0</v>
      </c>
      <c r="L43" s="89"/>
      <c r="M43" s="49"/>
      <c r="N43" s="90"/>
      <c r="O43" s="57"/>
      <c r="P43" s="57"/>
      <c r="Q43" s="98"/>
      <c r="R43" s="97"/>
      <c r="S43" s="49"/>
      <c r="T43" s="49"/>
      <c r="U43" s="49"/>
      <c r="V43" s="49"/>
      <c r="W43" s="49"/>
      <c r="X43" s="49"/>
      <c r="Y43" s="49"/>
      <c r="Z43" s="49"/>
    </row>
    <row r="44" spans="1:26" ht="16.5" customHeight="1" x14ac:dyDescent="0.2">
      <c r="A44" s="91"/>
      <c r="B44" s="469"/>
      <c r="C44" s="49" t="s">
        <v>86</v>
      </c>
      <c r="D44" s="233">
        <f t="shared" si="6"/>
        <v>108.92910000000005</v>
      </c>
      <c r="E44" s="456">
        <v>108.92910000000005</v>
      </c>
      <c r="F44" s="233">
        <v>0</v>
      </c>
      <c r="G44" s="233" t="s">
        <v>63</v>
      </c>
      <c r="H44" s="233">
        <f t="shared" si="4"/>
        <v>0</v>
      </c>
      <c r="I44" s="447" t="s">
        <v>63</v>
      </c>
      <c r="J44" s="447" t="s">
        <v>63</v>
      </c>
      <c r="K44" s="233">
        <v>0</v>
      </c>
      <c r="L44" s="89"/>
      <c r="M44" s="49"/>
      <c r="N44" s="90"/>
      <c r="O44" s="49"/>
      <c r="P44" s="49"/>
      <c r="Q44" s="98"/>
      <c r="R44" s="97"/>
      <c r="S44" s="49"/>
      <c r="T44" s="49"/>
      <c r="U44" s="49"/>
      <c r="V44" s="49"/>
      <c r="W44" s="49"/>
      <c r="X44" s="49"/>
      <c r="Y44" s="49"/>
      <c r="Z44" s="49"/>
    </row>
    <row r="45" spans="1:26" ht="16.5" customHeight="1" x14ac:dyDescent="0.2">
      <c r="A45" s="91"/>
      <c r="B45" s="469"/>
      <c r="C45" s="49" t="s">
        <v>251</v>
      </c>
      <c r="D45" s="233">
        <f t="shared" si="6"/>
        <v>68.373000000000005</v>
      </c>
      <c r="E45" s="456">
        <v>68.373000000000005</v>
      </c>
      <c r="F45" s="233">
        <v>0</v>
      </c>
      <c r="G45" s="233" t="s">
        <v>63</v>
      </c>
      <c r="H45" s="233">
        <f t="shared" si="4"/>
        <v>0</v>
      </c>
      <c r="I45" s="447" t="s">
        <v>63</v>
      </c>
      <c r="J45" s="447" t="s">
        <v>63</v>
      </c>
      <c r="K45" s="233">
        <v>0</v>
      </c>
      <c r="L45" s="89"/>
      <c r="M45" s="49"/>
      <c r="N45" s="90"/>
      <c r="O45" s="57"/>
      <c r="P45" s="57"/>
      <c r="Q45" s="100"/>
      <c r="R45" s="96"/>
      <c r="S45" s="49"/>
      <c r="T45" s="49"/>
      <c r="U45" s="49"/>
      <c r="V45" s="49"/>
      <c r="W45" s="49"/>
      <c r="X45" s="49"/>
      <c r="Y45" s="49"/>
      <c r="Z45" s="49"/>
    </row>
    <row r="46" spans="1:26" ht="16.5" customHeight="1" x14ac:dyDescent="0.2">
      <c r="A46" s="91"/>
      <c r="B46" s="469"/>
      <c r="C46" s="49" t="s">
        <v>114</v>
      </c>
      <c r="D46" s="233">
        <f t="shared" si="6"/>
        <v>5.3959999999999582</v>
      </c>
      <c r="E46" s="456">
        <v>5.3959999999999582</v>
      </c>
      <c r="F46" s="233">
        <v>0</v>
      </c>
      <c r="G46" s="233" t="s">
        <v>63</v>
      </c>
      <c r="H46" s="233">
        <f t="shared" si="4"/>
        <v>0</v>
      </c>
      <c r="I46" s="447" t="s">
        <v>63</v>
      </c>
      <c r="J46" s="447" t="s">
        <v>63</v>
      </c>
      <c r="K46" s="233">
        <v>0</v>
      </c>
      <c r="L46" s="89"/>
      <c r="M46" s="49"/>
      <c r="N46" s="90"/>
      <c r="O46" s="49"/>
      <c r="P46" s="49"/>
      <c r="Q46" s="100"/>
      <c r="R46" s="96"/>
      <c r="S46" s="49"/>
      <c r="T46" s="49"/>
      <c r="U46" s="49"/>
      <c r="V46" s="49"/>
      <c r="W46" s="49"/>
      <c r="X46" s="49"/>
      <c r="Y46" s="49"/>
      <c r="Z46" s="49"/>
    </row>
    <row r="47" spans="1:26" ht="15" customHeight="1" x14ac:dyDescent="0.2">
      <c r="A47" s="101"/>
      <c r="B47" s="469"/>
      <c r="C47" s="49"/>
      <c r="D47" s="233"/>
      <c r="E47" s="233"/>
      <c r="F47" s="233"/>
      <c r="G47" s="233"/>
      <c r="H47" s="233">
        <f t="shared" si="4"/>
        <v>0</v>
      </c>
      <c r="I47" s="233"/>
      <c r="J47" s="233"/>
      <c r="K47" s="233"/>
      <c r="L47" s="89"/>
      <c r="M47" s="49"/>
      <c r="N47" s="90"/>
      <c r="O47" s="49"/>
      <c r="P47" s="49"/>
      <c r="Q47" s="100"/>
      <c r="R47" s="96"/>
      <c r="S47" s="49"/>
      <c r="T47" s="49"/>
      <c r="U47" s="49"/>
      <c r="V47" s="49"/>
      <c r="W47" s="49"/>
      <c r="X47" s="49"/>
      <c r="Y47" s="49"/>
      <c r="Z47" s="49"/>
    </row>
    <row r="48" spans="1:26" ht="15" customHeight="1" x14ac:dyDescent="0.25">
      <c r="A48" s="101"/>
      <c r="B48" s="470"/>
      <c r="C48" s="471" t="s">
        <v>252</v>
      </c>
      <c r="D48" s="443">
        <f t="shared" ref="D48:L48" si="7">SUM(D50:D60)</f>
        <v>59381.63789584615</v>
      </c>
      <c r="E48" s="443">
        <f t="shared" si="7"/>
        <v>46235.307420262296</v>
      </c>
      <c r="F48" s="443">
        <f t="shared" si="7"/>
        <v>13134.01047558386</v>
      </c>
      <c r="G48" s="443">
        <f t="shared" si="7"/>
        <v>0</v>
      </c>
      <c r="H48" s="443">
        <f t="shared" si="4"/>
        <v>12.319999999999993</v>
      </c>
      <c r="I48" s="443">
        <f t="shared" si="7"/>
        <v>0</v>
      </c>
      <c r="J48" s="443">
        <f t="shared" si="7"/>
        <v>0</v>
      </c>
      <c r="K48" s="443">
        <f t="shared" si="7"/>
        <v>12.319999999999993</v>
      </c>
      <c r="L48" s="243">
        <f t="shared" si="7"/>
        <v>0</v>
      </c>
      <c r="M48" s="49"/>
      <c r="N48" s="90"/>
      <c r="O48" s="49"/>
      <c r="P48" s="49"/>
      <c r="Q48" s="100"/>
      <c r="R48" s="96"/>
      <c r="S48" s="49"/>
      <c r="T48" s="49"/>
      <c r="U48" s="49"/>
      <c r="V48" s="49"/>
      <c r="W48" s="49"/>
      <c r="X48" s="49"/>
      <c r="Y48" s="49"/>
      <c r="Z48" s="49"/>
    </row>
    <row r="49" spans="1:26" ht="15" customHeight="1" x14ac:dyDescent="0.2">
      <c r="A49" s="101"/>
      <c r="B49" s="469"/>
      <c r="C49" s="49"/>
      <c r="D49" s="233"/>
      <c r="E49" s="233"/>
      <c r="F49" s="233"/>
      <c r="G49" s="233"/>
      <c r="H49" s="233">
        <f t="shared" si="4"/>
        <v>0</v>
      </c>
      <c r="I49" s="233"/>
      <c r="J49" s="233"/>
      <c r="K49" s="233"/>
      <c r="L49" s="287"/>
      <c r="M49" s="49"/>
      <c r="N49" s="90"/>
      <c r="O49" s="49"/>
      <c r="P49" s="49"/>
      <c r="Q49" s="100"/>
      <c r="R49" s="96"/>
      <c r="S49" s="49"/>
      <c r="T49" s="49"/>
      <c r="U49" s="49"/>
      <c r="V49" s="49"/>
      <c r="W49" s="49"/>
      <c r="X49" s="49"/>
      <c r="Y49" s="49"/>
      <c r="Z49" s="49"/>
    </row>
    <row r="50" spans="1:26" ht="16.5" customHeight="1" x14ac:dyDescent="0.2">
      <c r="A50" s="91"/>
      <c r="B50" s="469"/>
      <c r="C50" s="49" t="s">
        <v>228</v>
      </c>
      <c r="D50" s="233">
        <f t="shared" ref="D50:D54" si="8">SUM(E50,F50,H50)</f>
        <v>259.15399999999994</v>
      </c>
      <c r="E50" s="456">
        <v>259.15399999999994</v>
      </c>
      <c r="F50" s="233">
        <v>0</v>
      </c>
      <c r="G50" s="233" t="s">
        <v>63</v>
      </c>
      <c r="H50" s="233">
        <f t="shared" si="4"/>
        <v>0</v>
      </c>
      <c r="I50" s="233">
        <v>0</v>
      </c>
      <c r="J50" s="233">
        <v>0</v>
      </c>
      <c r="K50" s="233">
        <v>0</v>
      </c>
      <c r="L50" s="89"/>
      <c r="M50" s="13"/>
      <c r="N50" s="90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</row>
    <row r="51" spans="1:26" ht="16.5" customHeight="1" x14ac:dyDescent="0.2">
      <c r="A51" s="91"/>
      <c r="B51" s="469"/>
      <c r="C51" s="49" t="s">
        <v>253</v>
      </c>
      <c r="D51" s="233">
        <f t="shared" si="8"/>
        <v>25.200000000000006</v>
      </c>
      <c r="E51" s="456">
        <v>25.200000000000006</v>
      </c>
      <c r="F51" s="233">
        <v>0</v>
      </c>
      <c r="G51" s="233" t="s">
        <v>63</v>
      </c>
      <c r="H51" s="233">
        <f t="shared" si="4"/>
        <v>0</v>
      </c>
      <c r="I51" s="233">
        <v>0</v>
      </c>
      <c r="J51" s="233">
        <v>0</v>
      </c>
      <c r="K51" s="233">
        <v>0</v>
      </c>
      <c r="L51" s="89"/>
      <c r="M51" s="49"/>
      <c r="N51" s="90"/>
      <c r="O51" s="49"/>
      <c r="P51" s="49"/>
      <c r="Q51" s="90"/>
      <c r="R51" s="49"/>
      <c r="S51" s="49"/>
      <c r="T51" s="49"/>
      <c r="U51" s="49"/>
      <c r="V51" s="49"/>
      <c r="W51" s="49"/>
      <c r="X51" s="49"/>
      <c r="Y51" s="49"/>
      <c r="Z51" s="49"/>
    </row>
    <row r="52" spans="1:26" ht="16.5" customHeight="1" x14ac:dyDescent="0.2">
      <c r="A52" s="91"/>
      <c r="B52" s="469"/>
      <c r="C52" s="49" t="s">
        <v>254</v>
      </c>
      <c r="D52" s="233">
        <f t="shared" si="8"/>
        <v>0</v>
      </c>
      <c r="E52" s="458" t="s">
        <v>63</v>
      </c>
      <c r="F52" s="233">
        <v>0</v>
      </c>
      <c r="G52" s="233" t="s">
        <v>63</v>
      </c>
      <c r="H52" s="233">
        <f t="shared" si="4"/>
        <v>0</v>
      </c>
      <c r="I52" s="233">
        <v>0</v>
      </c>
      <c r="J52" s="233">
        <v>0</v>
      </c>
      <c r="K52" s="233">
        <v>0</v>
      </c>
      <c r="L52" s="89"/>
      <c r="M52" s="49"/>
      <c r="N52" s="49"/>
      <c r="O52" s="49"/>
      <c r="P52" s="49"/>
      <c r="Q52" s="90"/>
      <c r="R52" s="49"/>
      <c r="S52" s="49"/>
      <c r="T52" s="49"/>
      <c r="U52" s="49"/>
      <c r="V52" s="49"/>
      <c r="W52" s="49"/>
      <c r="X52" s="49"/>
      <c r="Y52" s="49"/>
      <c r="Z52" s="49"/>
    </row>
    <row r="53" spans="1:26" ht="16.5" customHeight="1" x14ac:dyDescent="0.2">
      <c r="A53" s="91"/>
      <c r="B53" s="469"/>
      <c r="C53" s="49" t="s">
        <v>235</v>
      </c>
      <c r="D53" s="233">
        <f t="shared" si="8"/>
        <v>852.38143000000036</v>
      </c>
      <c r="E53" s="456">
        <v>852.38143000000036</v>
      </c>
      <c r="F53" s="233">
        <v>0</v>
      </c>
      <c r="G53" s="233" t="s">
        <v>63</v>
      </c>
      <c r="H53" s="233">
        <f t="shared" si="4"/>
        <v>0</v>
      </c>
      <c r="I53" s="233">
        <v>0</v>
      </c>
      <c r="J53" s="233">
        <v>0</v>
      </c>
      <c r="K53" s="233">
        <v>0</v>
      </c>
      <c r="L53" s="89"/>
      <c r="M53" s="13"/>
      <c r="N53" s="90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</row>
    <row r="54" spans="1:26" ht="16.5" customHeight="1" x14ac:dyDescent="0.2">
      <c r="A54" s="91"/>
      <c r="B54" s="469"/>
      <c r="C54" s="49" t="s">
        <v>239</v>
      </c>
      <c r="D54" s="233">
        <f t="shared" si="8"/>
        <v>2694.5508599997775</v>
      </c>
      <c r="E54" s="456">
        <v>2694.5508599997775</v>
      </c>
      <c r="F54" s="233">
        <v>0</v>
      </c>
      <c r="G54" s="233" t="s">
        <v>63</v>
      </c>
      <c r="H54" s="233">
        <f t="shared" si="4"/>
        <v>0</v>
      </c>
      <c r="I54" s="233">
        <v>0</v>
      </c>
      <c r="J54" s="233">
        <v>0</v>
      </c>
      <c r="K54" s="233">
        <v>0</v>
      </c>
      <c r="L54" s="89"/>
      <c r="M54" s="102"/>
      <c r="N54" s="90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</row>
    <row r="55" spans="1:26" ht="16.5" customHeight="1" x14ac:dyDescent="0.2">
      <c r="A55" s="91"/>
      <c r="B55" s="469"/>
      <c r="C55" s="49" t="s">
        <v>255</v>
      </c>
      <c r="D55" s="233">
        <f t="shared" ref="D55" si="9">SUM(E55,F55,H55)</f>
        <v>1.8900000000000001</v>
      </c>
      <c r="E55" s="456">
        <v>1.8900000000000001</v>
      </c>
      <c r="F55" s="233">
        <v>0</v>
      </c>
      <c r="G55" s="233" t="s">
        <v>63</v>
      </c>
      <c r="H55" s="233">
        <f t="shared" si="4"/>
        <v>0</v>
      </c>
      <c r="I55" s="233">
        <v>0</v>
      </c>
      <c r="J55" s="233">
        <v>0</v>
      </c>
      <c r="K55" s="233">
        <v>0</v>
      </c>
      <c r="L55" s="89"/>
      <c r="M55" s="49"/>
      <c r="N55" s="49"/>
      <c r="O55" s="49"/>
      <c r="P55" s="49"/>
      <c r="Q55" s="103"/>
      <c r="R55" s="78"/>
      <c r="S55" s="78"/>
      <c r="T55" s="49"/>
      <c r="U55" s="49"/>
      <c r="V55" s="49"/>
      <c r="W55" s="49"/>
      <c r="X55" s="49"/>
      <c r="Y55" s="49"/>
      <c r="Z55" s="49"/>
    </row>
    <row r="56" spans="1:26" ht="16.5" customHeight="1" x14ac:dyDescent="0.2">
      <c r="A56" s="91"/>
      <c r="B56" s="469"/>
      <c r="C56" s="49" t="s">
        <v>240</v>
      </c>
      <c r="D56" s="233">
        <f t="shared" ref="D56:D60" si="10">SUM(E56,F56,H56)</f>
        <v>80.662936344086049</v>
      </c>
      <c r="E56" s="456">
        <v>61.694136344086047</v>
      </c>
      <c r="F56" s="233">
        <v>18.968800000000002</v>
      </c>
      <c r="G56" s="233" t="s">
        <v>63</v>
      </c>
      <c r="H56" s="233">
        <f t="shared" si="4"/>
        <v>0</v>
      </c>
      <c r="I56" s="233">
        <v>0</v>
      </c>
      <c r="J56" s="233">
        <v>0</v>
      </c>
      <c r="K56" s="233">
        <v>0</v>
      </c>
      <c r="L56" s="89"/>
      <c r="M56" s="49"/>
      <c r="N56" s="90"/>
      <c r="O56" s="49"/>
      <c r="P56" s="49"/>
      <c r="Q56" s="103"/>
      <c r="R56" s="78"/>
      <c r="S56" s="78"/>
      <c r="T56" s="49"/>
      <c r="U56" s="49"/>
      <c r="V56" s="49"/>
      <c r="W56" s="49"/>
      <c r="X56" s="49"/>
      <c r="Y56" s="49"/>
      <c r="Z56" s="49"/>
    </row>
    <row r="57" spans="1:26" ht="16.5" customHeight="1" x14ac:dyDescent="0.2">
      <c r="A57" s="91"/>
      <c r="B57" s="469"/>
      <c r="C57" s="49" t="s">
        <v>243</v>
      </c>
      <c r="D57" s="233">
        <f t="shared" si="10"/>
        <v>420.15299999999996</v>
      </c>
      <c r="E57" s="456">
        <v>420.15299999999996</v>
      </c>
      <c r="F57" s="233">
        <v>0</v>
      </c>
      <c r="G57" s="233" t="s">
        <v>63</v>
      </c>
      <c r="H57" s="233">
        <f t="shared" si="4"/>
        <v>0</v>
      </c>
      <c r="I57" s="233">
        <v>0</v>
      </c>
      <c r="J57" s="233">
        <v>0</v>
      </c>
      <c r="K57" s="233">
        <v>0</v>
      </c>
      <c r="L57" s="89"/>
      <c r="M57" s="49"/>
      <c r="N57" s="90"/>
      <c r="O57" s="49"/>
      <c r="P57" s="378"/>
      <c r="Q57" s="379"/>
      <c r="R57" s="380"/>
      <c r="S57" s="380"/>
      <c r="T57" s="378"/>
      <c r="U57" s="49"/>
      <c r="V57" s="49"/>
      <c r="W57" s="49"/>
      <c r="X57" s="49"/>
      <c r="Y57" s="49"/>
      <c r="Z57" s="49"/>
    </row>
    <row r="58" spans="1:26" ht="16.5" customHeight="1" x14ac:dyDescent="0.2">
      <c r="A58" s="91"/>
      <c r="B58" s="469"/>
      <c r="C58" s="49" t="s">
        <v>256</v>
      </c>
      <c r="D58" s="233">
        <f t="shared" si="10"/>
        <v>3462.1025200000004</v>
      </c>
      <c r="E58" s="456">
        <v>2719.7970788996136</v>
      </c>
      <c r="F58" s="233">
        <v>742.30544110038682</v>
      </c>
      <c r="G58" s="233" t="s">
        <v>63</v>
      </c>
      <c r="H58" s="233">
        <f t="shared" si="4"/>
        <v>0</v>
      </c>
      <c r="I58" s="233">
        <v>0</v>
      </c>
      <c r="J58" s="233">
        <v>0</v>
      </c>
      <c r="K58" s="233">
        <v>0</v>
      </c>
      <c r="L58" s="89"/>
      <c r="M58" s="49"/>
      <c r="N58" s="90"/>
      <c r="O58" s="49"/>
      <c r="P58" s="378"/>
      <c r="Q58" s="379"/>
      <c r="R58" s="380"/>
      <c r="S58" s="380"/>
      <c r="T58" s="378"/>
      <c r="U58" s="49"/>
      <c r="V58" s="49"/>
      <c r="W58" s="49"/>
      <c r="X58" s="49"/>
      <c r="Y58" s="49"/>
      <c r="Z58" s="49"/>
    </row>
    <row r="59" spans="1:26" ht="16.5" customHeight="1" x14ac:dyDescent="0.2">
      <c r="A59" s="91"/>
      <c r="B59" s="469"/>
      <c r="C59" s="49" t="s">
        <v>251</v>
      </c>
      <c r="D59" s="233">
        <f t="shared" si="10"/>
        <v>51580.590909502287</v>
      </c>
      <c r="E59" s="456">
        <v>39195.534675018818</v>
      </c>
      <c r="F59" s="233">
        <v>12372.736234483473</v>
      </c>
      <c r="G59" s="233" t="s">
        <v>63</v>
      </c>
      <c r="H59" s="233">
        <f t="shared" si="4"/>
        <v>12.319999999999993</v>
      </c>
      <c r="I59" s="233">
        <v>0</v>
      </c>
      <c r="J59" s="233">
        <v>0</v>
      </c>
      <c r="K59" s="233">
        <v>12.319999999999993</v>
      </c>
      <c r="L59" s="89"/>
      <c r="M59" s="49"/>
      <c r="N59" s="90"/>
      <c r="O59" s="49"/>
      <c r="P59" s="378"/>
      <c r="Q59" s="379"/>
      <c r="R59" s="380"/>
      <c r="S59" s="380"/>
      <c r="T59" s="378"/>
      <c r="U59" s="49"/>
      <c r="V59" s="49"/>
      <c r="W59" s="49"/>
      <c r="X59" s="49"/>
      <c r="Y59" s="49"/>
      <c r="Z59" s="49"/>
    </row>
    <row r="60" spans="1:26" ht="16.5" customHeight="1" x14ac:dyDescent="0.25">
      <c r="A60" s="91"/>
      <c r="B60" s="469"/>
      <c r="C60" s="49" t="s">
        <v>114</v>
      </c>
      <c r="D60" s="233">
        <f t="shared" si="10"/>
        <v>4.9522399999987101</v>
      </c>
      <c r="E60" s="456">
        <v>4.9522399999987101</v>
      </c>
      <c r="F60" s="233">
        <v>0</v>
      </c>
      <c r="G60" s="233" t="s">
        <v>63</v>
      </c>
      <c r="H60" s="233">
        <f t="shared" si="4"/>
        <v>0</v>
      </c>
      <c r="I60" s="233">
        <v>0</v>
      </c>
      <c r="J60" s="233">
        <v>0</v>
      </c>
      <c r="K60" s="233">
        <v>0</v>
      </c>
      <c r="L60" s="89"/>
      <c r="M60" s="49" t="s">
        <v>51</v>
      </c>
      <c r="N60" s="90"/>
      <c r="O60" s="49"/>
      <c r="P60" s="378"/>
      <c r="Q60" s="381"/>
      <c r="R60" s="382"/>
      <c r="S60" s="382"/>
      <c r="T60" s="378"/>
      <c r="U60" s="49"/>
      <c r="V60" s="49"/>
      <c r="W60" s="49"/>
      <c r="X60" s="49"/>
      <c r="Y60" s="49"/>
      <c r="Z60" s="49"/>
    </row>
    <row r="61" spans="1:26" ht="16.5" customHeight="1" x14ac:dyDescent="0.2">
      <c r="A61" s="101"/>
      <c r="B61" s="182"/>
      <c r="C61" s="183"/>
      <c r="D61" s="459"/>
      <c r="E61" s="459"/>
      <c r="F61" s="459"/>
      <c r="G61" s="459"/>
      <c r="H61" s="459"/>
      <c r="I61" s="459"/>
      <c r="J61" s="459"/>
      <c r="K61" s="459"/>
      <c r="L61" s="184"/>
      <c r="M61" s="49"/>
      <c r="N61" s="90"/>
      <c r="O61" s="49"/>
      <c r="P61" s="378"/>
      <c r="Q61" s="378"/>
      <c r="R61" s="378"/>
      <c r="S61" s="378"/>
      <c r="T61" s="378"/>
      <c r="U61" s="49"/>
      <c r="V61" s="49"/>
      <c r="W61" s="49"/>
      <c r="X61" s="49"/>
      <c r="Y61" s="49"/>
      <c r="Z61" s="49"/>
    </row>
    <row r="62" spans="1:26" ht="15" customHeight="1" x14ac:dyDescent="0.2">
      <c r="A62" s="49"/>
      <c r="B62" s="438" t="s">
        <v>218</v>
      </c>
      <c r="C62" s="49"/>
      <c r="D62" s="64"/>
      <c r="E62" s="64"/>
      <c r="F62" s="64"/>
      <c r="G62" s="64"/>
      <c r="H62" s="64"/>
      <c r="I62" s="64"/>
      <c r="J62" s="64"/>
      <c r="K62" s="64"/>
      <c r="L62" s="49"/>
      <c r="M62" s="49"/>
      <c r="N62" s="49"/>
      <c r="O62" s="49"/>
      <c r="P62" s="378"/>
      <c r="Q62" s="378"/>
      <c r="R62" s="378"/>
      <c r="S62" s="378"/>
      <c r="T62" s="378"/>
      <c r="U62" s="49"/>
      <c r="V62" s="49"/>
      <c r="W62" s="49"/>
      <c r="X62" s="49"/>
      <c r="Y62" s="49"/>
      <c r="Z62" s="49"/>
    </row>
    <row r="63" spans="1:26" ht="10.5" customHeight="1" x14ac:dyDescent="0.2">
      <c r="A63" s="104"/>
      <c r="B63" s="30" t="s">
        <v>220</v>
      </c>
      <c r="C63" s="129"/>
      <c r="D63" s="105"/>
      <c r="E63" s="105"/>
      <c r="F63" s="105"/>
      <c r="G63" s="105"/>
      <c r="H63" s="105"/>
      <c r="I63" s="105"/>
      <c r="J63" s="105"/>
      <c r="K63" s="105"/>
      <c r="L63" s="57"/>
      <c r="M63" s="57"/>
      <c r="N63" s="57"/>
      <c r="O63" s="51"/>
      <c r="P63" s="383"/>
      <c r="Q63" s="383"/>
      <c r="R63" s="383"/>
      <c r="S63" s="383"/>
      <c r="T63" s="383"/>
      <c r="U63" s="57"/>
      <c r="V63" s="57"/>
      <c r="W63" s="57"/>
      <c r="X63" s="57"/>
      <c r="Y63" s="57"/>
      <c r="Z63" s="57"/>
    </row>
    <row r="64" spans="1:26" ht="10.5" customHeight="1" x14ac:dyDescent="0.2">
      <c r="A64" s="104"/>
      <c r="B64" s="30" t="s">
        <v>34</v>
      </c>
      <c r="C64" s="129"/>
      <c r="D64" s="105"/>
      <c r="E64" s="105"/>
      <c r="F64" s="105"/>
      <c r="G64" s="105"/>
      <c r="H64" s="105"/>
      <c r="I64" s="105"/>
      <c r="J64" s="105"/>
      <c r="K64" s="105"/>
      <c r="L64" s="57"/>
      <c r="M64" s="57"/>
      <c r="N64" s="57"/>
      <c r="O64" s="51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</row>
    <row r="65" spans="1:26" ht="15.75" customHeight="1" x14ac:dyDescent="0.2">
      <c r="A65" s="104"/>
      <c r="B65" s="30"/>
      <c r="C65" s="57"/>
      <c r="D65" s="105"/>
      <c r="E65" s="105"/>
      <c r="F65" s="105"/>
      <c r="G65" s="105"/>
      <c r="H65" s="105"/>
      <c r="I65" s="105"/>
      <c r="J65" s="105"/>
      <c r="K65" s="105"/>
      <c r="L65" s="57"/>
      <c r="M65" s="57"/>
      <c r="N65" s="57"/>
      <c r="O65" s="51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</row>
    <row r="66" spans="1:26" ht="6.75" customHeight="1" x14ac:dyDescent="0.2">
      <c r="A66" s="97"/>
      <c r="B66" s="69"/>
      <c r="C66" s="69"/>
      <c r="D66" s="106"/>
      <c r="E66" s="106"/>
      <c r="F66" s="106"/>
      <c r="G66" s="106"/>
      <c r="H66" s="105"/>
      <c r="I66" s="105"/>
      <c r="J66" s="105"/>
      <c r="K66" s="105"/>
      <c r="L66" s="57"/>
      <c r="M66" s="57"/>
      <c r="N66" s="57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</row>
    <row r="67" spans="1:26" ht="6.75" customHeight="1" x14ac:dyDescent="0.2">
      <c r="A67" s="97"/>
      <c r="B67" s="96"/>
      <c r="C67" s="96"/>
      <c r="D67" s="96"/>
      <c r="E67" s="96"/>
      <c r="F67" s="96"/>
      <c r="G67" s="96"/>
      <c r="H67" s="104"/>
      <c r="I67" s="104"/>
      <c r="J67" s="104"/>
      <c r="K67" s="104"/>
      <c r="L67" s="104"/>
      <c r="M67" s="104"/>
      <c r="N67" s="57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</row>
    <row r="68" spans="1:26" ht="12.75" customHeight="1" x14ac:dyDescent="0.2">
      <c r="A68" s="97"/>
      <c r="B68" s="97"/>
      <c r="C68" s="97" t="s">
        <v>257</v>
      </c>
      <c r="D68" s="97">
        <f>+D48</f>
        <v>59381.63789584615</v>
      </c>
      <c r="E68" s="468">
        <f t="shared" ref="E68:E70" si="11">+D68/$D$71</f>
        <v>0.76503940169517848</v>
      </c>
      <c r="F68" s="229"/>
      <c r="G68" s="229"/>
      <c r="H68" s="229">
        <v>24.5</v>
      </c>
      <c r="I68" s="228"/>
      <c r="J68" s="228"/>
      <c r="K68" s="228"/>
      <c r="L68" s="228"/>
      <c r="M68" s="228"/>
      <c r="N68" s="104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</row>
    <row r="69" spans="1:26" ht="12.75" customHeight="1" x14ac:dyDescent="0.2">
      <c r="A69" s="97"/>
      <c r="B69" s="97"/>
      <c r="C69" s="97" t="s">
        <v>65</v>
      </c>
      <c r="D69" s="97">
        <f>+D39</f>
        <v>566.70010000000002</v>
      </c>
      <c r="E69" s="468">
        <f t="shared" si="11"/>
        <v>7.3010432316641316E-3</v>
      </c>
      <c r="F69" s="229"/>
      <c r="G69" s="229"/>
      <c r="H69" s="229">
        <v>4.8499999999999996</v>
      </c>
      <c r="I69" s="228"/>
      <c r="J69" s="228"/>
      <c r="K69" s="228"/>
      <c r="L69" s="228"/>
      <c r="M69" s="228"/>
      <c r="N69" s="228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</row>
    <row r="70" spans="1:26" ht="12.75" customHeight="1" x14ac:dyDescent="0.2">
      <c r="A70" s="97"/>
      <c r="B70" s="97"/>
      <c r="C70" s="97" t="s">
        <v>258</v>
      </c>
      <c r="D70" s="97">
        <f>+D12</f>
        <v>17670.720270000002</v>
      </c>
      <c r="E70" s="468">
        <f t="shared" si="11"/>
        <v>0.22765955507315719</v>
      </c>
      <c r="F70" s="229"/>
      <c r="G70" s="229"/>
      <c r="H70" s="229">
        <v>70.650000000000006</v>
      </c>
      <c r="I70" s="228"/>
      <c r="J70" s="228"/>
      <c r="K70" s="228"/>
      <c r="L70" s="228"/>
      <c r="M70" s="228"/>
      <c r="N70" s="228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</row>
    <row r="71" spans="1:26" ht="12.75" customHeight="1" x14ac:dyDescent="0.2">
      <c r="A71" s="97"/>
      <c r="B71" s="97"/>
      <c r="C71" s="97"/>
      <c r="D71" s="97">
        <f>+D10</f>
        <v>77619.058265846164</v>
      </c>
      <c r="E71" s="97"/>
      <c r="F71" s="229"/>
      <c r="G71" s="229"/>
      <c r="H71" s="229">
        <v>100</v>
      </c>
      <c r="I71" s="228"/>
      <c r="J71" s="228"/>
      <c r="K71" s="228"/>
      <c r="L71" s="228"/>
      <c r="M71" s="228"/>
      <c r="N71" s="228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</row>
    <row r="72" spans="1:26" ht="12.75" customHeight="1" x14ac:dyDescent="0.2">
      <c r="A72" s="97"/>
      <c r="B72" s="97"/>
      <c r="C72" s="97"/>
      <c r="D72" s="97"/>
      <c r="E72" s="97"/>
      <c r="F72" s="228"/>
      <c r="G72" s="97"/>
      <c r="H72" s="228"/>
      <c r="I72" s="228"/>
      <c r="J72" s="228"/>
      <c r="K72" s="228"/>
      <c r="L72" s="228"/>
      <c r="M72" s="228"/>
      <c r="N72" s="228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</row>
    <row r="73" spans="1:26" ht="12.75" customHeight="1" x14ac:dyDescent="0.2">
      <c r="A73" s="97"/>
      <c r="B73" s="97"/>
      <c r="C73" s="97"/>
      <c r="D73" s="97"/>
      <c r="E73" s="97"/>
      <c r="F73" s="228"/>
      <c r="G73" s="97"/>
      <c r="H73" s="228"/>
      <c r="I73" s="228"/>
      <c r="J73" s="228"/>
      <c r="K73" s="228"/>
      <c r="L73" s="228"/>
      <c r="M73" s="228"/>
      <c r="N73" s="228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</row>
    <row r="74" spans="1:26" ht="12.75" customHeight="1" x14ac:dyDescent="0.2">
      <c r="A74" s="97"/>
      <c r="B74" s="97"/>
      <c r="C74" s="97" t="s">
        <v>228</v>
      </c>
      <c r="D74" s="97">
        <f>+D50+D16</f>
        <v>5543.6383700000024</v>
      </c>
      <c r="E74" s="468">
        <f t="shared" ref="E74:E77" si="12">+D74/$D$78</f>
        <v>7.1421098037713585E-2</v>
      </c>
      <c r="F74" s="228"/>
      <c r="G74" s="97"/>
      <c r="H74" s="228"/>
      <c r="I74" s="228"/>
      <c r="J74" s="228"/>
      <c r="K74" s="228"/>
      <c r="L74" s="228"/>
      <c r="M74" s="228"/>
      <c r="N74" s="228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</row>
    <row r="75" spans="1:26" ht="12.75" customHeight="1" x14ac:dyDescent="0.2">
      <c r="A75" s="97"/>
      <c r="B75" s="97"/>
      <c r="C75" s="97" t="s">
        <v>251</v>
      </c>
      <c r="D75" s="97">
        <f>+D59+D45</f>
        <v>51648.963909502287</v>
      </c>
      <c r="E75" s="468">
        <f t="shared" si="12"/>
        <v>0.66541600817422952</v>
      </c>
      <c r="F75" s="228"/>
      <c r="G75" s="97"/>
      <c r="H75" s="228"/>
      <c r="I75" s="228"/>
      <c r="J75" s="228"/>
      <c r="K75" s="228"/>
      <c r="L75" s="228"/>
      <c r="M75" s="228"/>
      <c r="N75" s="228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</row>
    <row r="76" spans="1:26" ht="12.75" customHeight="1" x14ac:dyDescent="0.2">
      <c r="A76" s="97"/>
      <c r="B76" s="97"/>
      <c r="C76" s="97" t="s">
        <v>256</v>
      </c>
      <c r="D76" s="97">
        <f>+D58</f>
        <v>3462.1025200000004</v>
      </c>
      <c r="E76" s="468">
        <f t="shared" si="12"/>
        <v>4.4603768679365573E-2</v>
      </c>
      <c r="F76" s="228"/>
      <c r="G76" s="97"/>
      <c r="H76" s="228"/>
      <c r="I76" s="228"/>
      <c r="J76" s="228"/>
      <c r="K76" s="228"/>
      <c r="L76" s="228"/>
      <c r="M76" s="228"/>
      <c r="N76" s="228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</row>
    <row r="77" spans="1:26" ht="12.75" customHeight="1" x14ac:dyDescent="0.2">
      <c r="A77" s="96"/>
      <c r="B77" s="97"/>
      <c r="C77" s="97" t="s">
        <v>114</v>
      </c>
      <c r="D77" s="97">
        <f>+D10-SUM(D74:D76)</f>
        <v>16964.353466343877</v>
      </c>
      <c r="E77" s="468">
        <f t="shared" si="12"/>
        <v>0.21855912510869138</v>
      </c>
      <c r="F77" s="228"/>
      <c r="G77" s="97"/>
      <c r="H77" s="228"/>
      <c r="I77" s="228"/>
      <c r="J77" s="228"/>
      <c r="K77" s="228"/>
      <c r="L77" s="228"/>
      <c r="M77" s="228"/>
      <c r="N77" s="228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</row>
    <row r="78" spans="1:26" ht="12.75" customHeight="1" x14ac:dyDescent="0.2">
      <c r="A78" s="96"/>
      <c r="B78" s="96"/>
      <c r="C78" s="96"/>
      <c r="D78" s="97">
        <f>SUM(D74:D77)</f>
        <v>77619.058265846164</v>
      </c>
      <c r="E78" s="96"/>
      <c r="F78" s="104"/>
      <c r="G78" s="96"/>
      <c r="H78" s="96"/>
      <c r="I78" s="96"/>
      <c r="J78" s="96"/>
      <c r="K78" s="96"/>
      <c r="L78" s="96"/>
      <c r="M78" s="96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</row>
    <row r="79" spans="1:26" ht="12.75" customHeight="1" x14ac:dyDescent="0.2">
      <c r="A79" s="96"/>
      <c r="B79" s="96"/>
      <c r="C79" s="96"/>
      <c r="D79" s="96"/>
      <c r="E79" s="96"/>
      <c r="F79" s="104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</row>
    <row r="80" spans="1:26" ht="12.75" customHeight="1" x14ac:dyDescent="0.2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</row>
    <row r="81" spans="1:26" ht="12.75" customHeight="1" x14ac:dyDescent="0.2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</row>
    <row r="82" spans="1:26" ht="12.75" customHeight="1" x14ac:dyDescent="0.2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</row>
    <row r="83" spans="1:26" ht="12.75" customHeight="1" x14ac:dyDescent="0.2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</row>
    <row r="84" spans="1:26" ht="12.75" customHeight="1" x14ac:dyDescent="0.2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</row>
    <row r="85" spans="1:26" ht="12.75" customHeight="1" x14ac:dyDescent="0.2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</row>
    <row r="86" spans="1:26" ht="12.75" customHeight="1" x14ac:dyDescent="0.2">
      <c r="A86" s="78"/>
      <c r="B86" s="78"/>
      <c r="C86" s="30" t="s">
        <v>220</v>
      </c>
      <c r="D86" s="78"/>
      <c r="E86" s="78"/>
      <c r="F86" s="78"/>
      <c r="G86" s="71"/>
      <c r="H86" s="30" t="s">
        <v>220</v>
      </c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</row>
    <row r="87" spans="1:26" ht="12.75" customHeight="1" x14ac:dyDescent="0.2">
      <c r="A87" s="78"/>
      <c r="B87" s="78"/>
      <c r="C87" s="78"/>
      <c r="D87" s="78"/>
      <c r="E87" s="78"/>
      <c r="F87" s="78"/>
      <c r="G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pans="1:26" ht="12.75" customHeight="1" x14ac:dyDescent="0.2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</row>
    <row r="89" spans="1:26" ht="12.75" customHeight="1" x14ac:dyDescent="0.2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</row>
    <row r="90" spans="1:26" ht="12.75" customHeight="1" x14ac:dyDescent="0.2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</row>
    <row r="91" spans="1:26" ht="12.75" customHeight="1" x14ac:dyDescent="0.2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 spans="1:26" ht="12.75" customHeight="1" x14ac:dyDescent="0.2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</row>
    <row r="93" spans="1:26" ht="12.75" customHeight="1" x14ac:dyDescent="0.2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</row>
    <row r="94" spans="1:26" ht="12.75" customHeight="1" x14ac:dyDescent="0.2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</row>
    <row r="95" spans="1:26" ht="12.75" customHeight="1" x14ac:dyDescent="0.2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 spans="1:26" ht="12.75" customHeight="1" x14ac:dyDescent="0.2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 spans="1:26" ht="12.75" customHeight="1" x14ac:dyDescent="0.2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</row>
    <row r="98" spans="1:26" ht="12.75" customHeight="1" x14ac:dyDescent="0.2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</row>
    <row r="99" spans="1:26" ht="12.75" customHeight="1" x14ac:dyDescent="0.2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spans="1:26" ht="12.75" customHeight="1" x14ac:dyDescent="0.2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</row>
    <row r="101" spans="1:26" ht="12.75" customHeight="1" x14ac:dyDescent="0.2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</row>
    <row r="102" spans="1:26" ht="12.75" customHeight="1" x14ac:dyDescent="0.2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</row>
    <row r="103" spans="1:26" ht="12.75" customHeight="1" x14ac:dyDescent="0.2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</row>
    <row r="104" spans="1:26" ht="12.75" customHeight="1" x14ac:dyDescent="0.2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 spans="1:26" ht="12.75" customHeight="1" x14ac:dyDescent="0.2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</row>
    <row r="106" spans="1:26" ht="12.75" customHeight="1" x14ac:dyDescent="0.2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 spans="1:26" ht="12.75" customHeight="1" x14ac:dyDescent="0.2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spans="1:26" ht="12.75" customHeight="1" x14ac:dyDescent="0.2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  <row r="109" spans="1:26" ht="12.75" customHeight="1" x14ac:dyDescent="0.2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</row>
    <row r="110" spans="1:26" ht="12.75" customHeight="1" x14ac:dyDescent="0.2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</row>
    <row r="111" spans="1:26" ht="12.75" customHeight="1" x14ac:dyDescent="0.2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</row>
    <row r="112" spans="1:26" ht="12.75" customHeight="1" x14ac:dyDescent="0.2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</row>
    <row r="113" spans="1:26" ht="12.75" customHeight="1" x14ac:dyDescent="0.2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</row>
    <row r="114" spans="1:26" ht="12.75" customHeight="1" x14ac:dyDescent="0.2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</row>
    <row r="115" spans="1:26" ht="12.75" customHeight="1" x14ac:dyDescent="0.2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</row>
    <row r="116" spans="1:26" ht="12.75" customHeight="1" x14ac:dyDescent="0.2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</row>
    <row r="117" spans="1:26" ht="12.75" customHeight="1" x14ac:dyDescent="0.2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</row>
    <row r="118" spans="1:26" ht="12.75" customHeight="1" x14ac:dyDescent="0.2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</row>
    <row r="119" spans="1:26" ht="12.75" customHeight="1" x14ac:dyDescent="0.2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</row>
    <row r="120" spans="1:26" ht="12.75" customHeight="1" x14ac:dyDescent="0.2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</row>
    <row r="121" spans="1:26" ht="12.75" customHeight="1" x14ac:dyDescent="0.2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</row>
    <row r="122" spans="1:26" ht="12.75" customHeight="1" x14ac:dyDescent="0.2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</row>
    <row r="123" spans="1:26" ht="12.75" customHeight="1" x14ac:dyDescent="0.2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</row>
    <row r="124" spans="1:26" ht="12.75" customHeight="1" x14ac:dyDescent="0.2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</row>
    <row r="125" spans="1:26" ht="12.75" customHeight="1" x14ac:dyDescent="0.2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</row>
    <row r="126" spans="1:26" ht="12.75" customHeight="1" x14ac:dyDescent="0.2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</row>
    <row r="127" spans="1:26" ht="12.75" customHeight="1" x14ac:dyDescent="0.2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</row>
    <row r="128" spans="1:26" ht="12.75" customHeight="1" x14ac:dyDescent="0.2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</row>
    <row r="129" spans="1:26" ht="12.75" customHeight="1" x14ac:dyDescent="0.2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</row>
    <row r="130" spans="1:26" ht="12.75" customHeight="1" x14ac:dyDescent="0.2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</row>
    <row r="131" spans="1:26" ht="12.75" customHeight="1" x14ac:dyDescent="0.2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</row>
    <row r="132" spans="1:26" ht="12.75" customHeight="1" x14ac:dyDescent="0.2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</row>
    <row r="133" spans="1:26" ht="12.75" customHeight="1" x14ac:dyDescent="0.2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</row>
    <row r="134" spans="1:26" ht="12.75" customHeight="1" x14ac:dyDescent="0.2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</row>
    <row r="135" spans="1:26" ht="12.75" customHeight="1" x14ac:dyDescent="0.2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</row>
    <row r="136" spans="1:26" ht="12.75" customHeight="1" x14ac:dyDescent="0.2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</row>
    <row r="137" spans="1:26" ht="12.75" customHeight="1" x14ac:dyDescent="0.2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</row>
    <row r="138" spans="1:26" ht="12.75" customHeight="1" x14ac:dyDescent="0.2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</row>
    <row r="139" spans="1:26" ht="12.75" customHeight="1" x14ac:dyDescent="0.2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</row>
    <row r="140" spans="1:26" ht="12.75" customHeight="1" x14ac:dyDescent="0.2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</row>
    <row r="141" spans="1:26" ht="12.75" customHeight="1" x14ac:dyDescent="0.2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</row>
    <row r="142" spans="1:26" ht="12.75" customHeight="1" x14ac:dyDescent="0.2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</row>
    <row r="143" spans="1:26" ht="12.75" customHeight="1" x14ac:dyDescent="0.2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</row>
    <row r="144" spans="1:26" ht="12.75" customHeight="1" x14ac:dyDescent="0.2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</row>
    <row r="145" spans="1:26" ht="12.75" customHeight="1" x14ac:dyDescent="0.2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</row>
    <row r="146" spans="1:26" ht="12.75" customHeight="1" x14ac:dyDescent="0.2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</row>
    <row r="147" spans="1:26" ht="12.75" customHeight="1" x14ac:dyDescent="0.2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</row>
    <row r="148" spans="1:26" ht="12.75" customHeight="1" x14ac:dyDescent="0.2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</row>
    <row r="149" spans="1:26" ht="12.75" customHeight="1" x14ac:dyDescent="0.2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</row>
    <row r="150" spans="1:26" ht="12.75" customHeight="1" x14ac:dyDescent="0.2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</row>
    <row r="151" spans="1:26" ht="12.75" customHeight="1" x14ac:dyDescent="0.2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</row>
    <row r="152" spans="1:26" ht="12.75" customHeight="1" x14ac:dyDescent="0.2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</row>
    <row r="153" spans="1:26" ht="12.75" customHeight="1" x14ac:dyDescent="0.2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</row>
    <row r="154" spans="1:26" ht="12.75" customHeight="1" x14ac:dyDescent="0.2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</row>
    <row r="155" spans="1:26" ht="12.75" customHeight="1" x14ac:dyDescent="0.2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</row>
    <row r="156" spans="1:26" ht="12.75" customHeight="1" x14ac:dyDescent="0.2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</row>
    <row r="157" spans="1:26" ht="12.75" customHeight="1" x14ac:dyDescent="0.2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</row>
    <row r="158" spans="1:26" ht="12.75" customHeight="1" x14ac:dyDescent="0.2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</row>
    <row r="159" spans="1:26" ht="12.75" customHeight="1" x14ac:dyDescent="0.2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</row>
    <row r="160" spans="1:26" ht="12.75" customHeight="1" x14ac:dyDescent="0.2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</row>
    <row r="161" spans="1:26" ht="12.75" customHeight="1" x14ac:dyDescent="0.2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</row>
    <row r="162" spans="1:26" ht="12.75" customHeight="1" x14ac:dyDescent="0.2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</row>
    <row r="163" spans="1:26" ht="12.75" customHeight="1" x14ac:dyDescent="0.2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</row>
    <row r="164" spans="1:26" ht="12.75" customHeight="1" x14ac:dyDescent="0.2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</row>
    <row r="165" spans="1:26" ht="12.75" customHeight="1" x14ac:dyDescent="0.2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</row>
    <row r="166" spans="1:26" ht="12.75" customHeight="1" x14ac:dyDescent="0.2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</row>
    <row r="167" spans="1:26" ht="12.75" customHeight="1" x14ac:dyDescent="0.2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</row>
    <row r="168" spans="1:26" ht="12.75" customHeight="1" x14ac:dyDescent="0.2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</row>
    <row r="169" spans="1:26" ht="12.75" customHeight="1" x14ac:dyDescent="0.2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</row>
    <row r="170" spans="1:26" ht="12.75" customHeight="1" x14ac:dyDescent="0.2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</row>
    <row r="171" spans="1:26" ht="12.75" customHeight="1" x14ac:dyDescent="0.2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</row>
    <row r="172" spans="1:26" ht="12.75" customHeight="1" x14ac:dyDescent="0.2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</row>
    <row r="173" spans="1:26" ht="12.75" customHeight="1" x14ac:dyDescent="0.2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</row>
    <row r="174" spans="1:26" ht="12.75" customHeight="1" x14ac:dyDescent="0.2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</row>
    <row r="175" spans="1:26" ht="12.75" customHeight="1" x14ac:dyDescent="0.2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</row>
    <row r="176" spans="1:26" ht="12.75" customHeight="1" x14ac:dyDescent="0.2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</row>
    <row r="177" spans="1:26" ht="12.75" customHeight="1" x14ac:dyDescent="0.2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</row>
    <row r="178" spans="1:26" ht="12.75" customHeight="1" x14ac:dyDescent="0.2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</row>
    <row r="179" spans="1:26" ht="12.75" customHeight="1" x14ac:dyDescent="0.2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</row>
    <row r="180" spans="1:26" ht="12.75" customHeight="1" x14ac:dyDescent="0.2">
      <c r="A180" s="78"/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</row>
    <row r="181" spans="1:26" ht="12.75" customHeight="1" x14ac:dyDescent="0.2">
      <c r="A181" s="78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</row>
    <row r="182" spans="1:26" ht="12.75" customHeight="1" x14ac:dyDescent="0.2">
      <c r="A182" s="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</row>
    <row r="183" spans="1:26" ht="12.75" customHeight="1" x14ac:dyDescent="0.2">
      <c r="A183" s="78"/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</row>
    <row r="184" spans="1:26" ht="12.75" customHeight="1" x14ac:dyDescent="0.2">
      <c r="A184" s="78"/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</row>
    <row r="185" spans="1:26" ht="12.75" customHeight="1" x14ac:dyDescent="0.2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</row>
    <row r="186" spans="1:26" ht="12.75" customHeight="1" x14ac:dyDescent="0.2">
      <c r="A186" s="78"/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</row>
    <row r="187" spans="1:26" ht="12.75" customHeight="1" x14ac:dyDescent="0.2">
      <c r="A187" s="78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</row>
    <row r="188" spans="1:26" ht="12.75" customHeight="1" x14ac:dyDescent="0.2">
      <c r="A188" s="78"/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</row>
    <row r="189" spans="1:26" ht="12.75" customHeight="1" x14ac:dyDescent="0.2">
      <c r="A189" s="78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</row>
    <row r="190" spans="1:26" ht="12.75" customHeight="1" x14ac:dyDescent="0.2">
      <c r="A190" s="78"/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</row>
    <row r="191" spans="1:26" ht="12.75" customHeight="1" x14ac:dyDescent="0.2">
      <c r="A191" s="78"/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</row>
    <row r="192" spans="1:26" ht="12.75" customHeight="1" x14ac:dyDescent="0.2">
      <c r="A192" s="78"/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</row>
    <row r="193" spans="1:26" ht="12.75" customHeight="1" x14ac:dyDescent="0.2">
      <c r="A193" s="78"/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</row>
    <row r="194" spans="1:26" ht="12.75" customHeight="1" x14ac:dyDescent="0.2">
      <c r="A194" s="78"/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</row>
    <row r="195" spans="1:26" ht="12.75" customHeight="1" x14ac:dyDescent="0.2">
      <c r="A195" s="78"/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</row>
    <row r="196" spans="1:26" ht="12.75" customHeight="1" x14ac:dyDescent="0.2">
      <c r="A196" s="78"/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</row>
    <row r="197" spans="1:26" ht="12.75" customHeight="1" x14ac:dyDescent="0.2">
      <c r="A197" s="78"/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</row>
    <row r="198" spans="1:26" ht="12.75" customHeight="1" x14ac:dyDescent="0.2">
      <c r="A198" s="78"/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</row>
    <row r="199" spans="1:26" ht="12.75" customHeight="1" x14ac:dyDescent="0.2">
      <c r="A199" s="78"/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</row>
    <row r="200" spans="1:26" ht="12.75" customHeight="1" x14ac:dyDescent="0.2">
      <c r="A200" s="78"/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</row>
    <row r="201" spans="1:26" ht="12.75" customHeight="1" x14ac:dyDescent="0.2">
      <c r="A201" s="78"/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</row>
    <row r="202" spans="1:26" ht="12.75" customHeight="1" x14ac:dyDescent="0.2">
      <c r="A202" s="78"/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</row>
    <row r="203" spans="1:26" ht="12.75" customHeight="1" x14ac:dyDescent="0.2">
      <c r="A203" s="78"/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</row>
    <row r="204" spans="1:26" ht="12.75" customHeight="1" x14ac:dyDescent="0.2">
      <c r="A204" s="78"/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</row>
    <row r="205" spans="1:26" ht="12.75" customHeight="1" x14ac:dyDescent="0.2">
      <c r="A205" s="78"/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</row>
    <row r="206" spans="1:26" ht="12.75" customHeight="1" x14ac:dyDescent="0.2">
      <c r="A206" s="78"/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</row>
    <row r="207" spans="1:26" ht="12.75" customHeight="1" x14ac:dyDescent="0.2">
      <c r="A207" s="78"/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</row>
    <row r="208" spans="1:26" ht="12.75" customHeight="1" x14ac:dyDescent="0.2">
      <c r="A208" s="78"/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</row>
    <row r="209" spans="1:26" ht="12.75" customHeight="1" x14ac:dyDescent="0.2">
      <c r="A209" s="78"/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</row>
    <row r="210" spans="1:26" ht="12.75" customHeight="1" x14ac:dyDescent="0.2">
      <c r="A210" s="78"/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</row>
    <row r="211" spans="1:26" ht="12.75" customHeight="1" x14ac:dyDescent="0.2">
      <c r="A211" s="78"/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</row>
    <row r="212" spans="1:26" ht="12.75" customHeight="1" x14ac:dyDescent="0.2">
      <c r="A212" s="78"/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</row>
    <row r="213" spans="1:26" ht="12.75" customHeight="1" x14ac:dyDescent="0.2">
      <c r="A213" s="78"/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</row>
    <row r="214" spans="1:26" ht="12.75" customHeight="1" x14ac:dyDescent="0.2">
      <c r="A214" s="78"/>
      <c r="B214" s="78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</row>
    <row r="215" spans="1:26" ht="12.75" customHeight="1" x14ac:dyDescent="0.2">
      <c r="A215" s="78"/>
      <c r="B215" s="78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</row>
    <row r="216" spans="1:26" ht="12.75" customHeight="1" x14ac:dyDescent="0.2">
      <c r="A216" s="78"/>
      <c r="B216" s="78"/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</row>
    <row r="217" spans="1:26" ht="12.75" customHeight="1" x14ac:dyDescent="0.2">
      <c r="A217" s="78"/>
      <c r="B217" s="78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</row>
    <row r="218" spans="1:26" ht="12.75" customHeight="1" x14ac:dyDescent="0.2">
      <c r="A218" s="78"/>
      <c r="B218" s="78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</row>
    <row r="219" spans="1:26" ht="12.75" customHeight="1" x14ac:dyDescent="0.2">
      <c r="A219" s="78"/>
      <c r="B219" s="78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</row>
    <row r="220" spans="1:26" ht="12.75" customHeight="1" x14ac:dyDescent="0.2">
      <c r="A220" s="78"/>
      <c r="B220" s="78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</row>
    <row r="221" spans="1:26" ht="12.75" customHeight="1" x14ac:dyDescent="0.2">
      <c r="A221" s="78"/>
      <c r="B221" s="78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</row>
    <row r="222" spans="1:26" ht="12.75" customHeight="1" x14ac:dyDescent="0.2">
      <c r="A222" s="78"/>
      <c r="B222" s="78"/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</row>
    <row r="223" spans="1:26" ht="12.75" customHeight="1" x14ac:dyDescent="0.2">
      <c r="A223" s="78"/>
      <c r="B223" s="78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</row>
    <row r="224" spans="1:26" ht="12.75" customHeight="1" x14ac:dyDescent="0.2">
      <c r="A224" s="78"/>
      <c r="B224" s="78"/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</row>
    <row r="225" spans="1:26" ht="12.75" customHeight="1" x14ac:dyDescent="0.2">
      <c r="A225" s="78"/>
      <c r="B225" s="78"/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</row>
    <row r="226" spans="1:26" ht="12.75" customHeight="1" x14ac:dyDescent="0.2">
      <c r="A226" s="78"/>
      <c r="B226" s="78"/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</row>
    <row r="227" spans="1:26" ht="12.75" customHeight="1" x14ac:dyDescent="0.2">
      <c r="A227" s="78"/>
      <c r="B227" s="78"/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</row>
    <row r="228" spans="1:26" ht="12.75" customHeight="1" x14ac:dyDescent="0.2">
      <c r="A228" s="78"/>
      <c r="B228" s="78"/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</row>
    <row r="229" spans="1:26" ht="12.75" customHeight="1" x14ac:dyDescent="0.2">
      <c r="A229" s="78"/>
      <c r="B229" s="78"/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</row>
    <row r="230" spans="1:26" ht="12.75" customHeight="1" x14ac:dyDescent="0.2">
      <c r="A230" s="78"/>
      <c r="B230" s="78"/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</row>
    <row r="231" spans="1:26" ht="12.75" customHeight="1" x14ac:dyDescent="0.2">
      <c r="A231" s="78"/>
      <c r="B231" s="78"/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</row>
    <row r="232" spans="1:26" ht="12.75" customHeight="1" x14ac:dyDescent="0.2">
      <c r="A232" s="78"/>
      <c r="B232" s="78"/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</row>
    <row r="233" spans="1:26" ht="12.75" customHeight="1" x14ac:dyDescent="0.2">
      <c r="A233" s="78"/>
      <c r="B233" s="78"/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</row>
    <row r="234" spans="1:26" ht="12.75" customHeight="1" x14ac:dyDescent="0.2">
      <c r="A234" s="78"/>
      <c r="B234" s="78"/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</row>
    <row r="235" spans="1:26" ht="12.75" customHeight="1" x14ac:dyDescent="0.2">
      <c r="A235" s="78"/>
      <c r="B235" s="78"/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</row>
    <row r="236" spans="1:26" ht="12.75" customHeight="1" x14ac:dyDescent="0.2">
      <c r="A236" s="78"/>
      <c r="B236" s="78"/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</row>
    <row r="237" spans="1:26" ht="12.75" customHeight="1" x14ac:dyDescent="0.2">
      <c r="A237" s="78"/>
      <c r="B237" s="78"/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</row>
    <row r="238" spans="1:26" ht="12.75" customHeight="1" x14ac:dyDescent="0.2">
      <c r="A238" s="78"/>
      <c r="B238" s="78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</row>
    <row r="239" spans="1:26" ht="12.75" customHeight="1" x14ac:dyDescent="0.2">
      <c r="A239" s="78"/>
      <c r="B239" s="78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</row>
    <row r="240" spans="1:26" ht="12.75" customHeight="1" x14ac:dyDescent="0.2">
      <c r="A240" s="78"/>
      <c r="B240" s="78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</row>
    <row r="241" spans="1:26" ht="12.75" customHeight="1" x14ac:dyDescent="0.2">
      <c r="A241" s="78"/>
      <c r="B241" s="78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</row>
    <row r="242" spans="1:26" ht="12.75" customHeight="1" x14ac:dyDescent="0.2">
      <c r="A242" s="78"/>
      <c r="B242" s="78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</row>
    <row r="243" spans="1:26" ht="12.75" customHeight="1" x14ac:dyDescent="0.2">
      <c r="A243" s="78"/>
      <c r="B243" s="78"/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</row>
    <row r="244" spans="1:26" ht="12.75" customHeight="1" x14ac:dyDescent="0.2">
      <c r="A244" s="78"/>
      <c r="B244" s="78"/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</row>
    <row r="245" spans="1:26" ht="12.75" customHeight="1" x14ac:dyDescent="0.2">
      <c r="A245" s="78"/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</row>
    <row r="246" spans="1:26" ht="12.75" customHeight="1" x14ac:dyDescent="0.2">
      <c r="A246" s="78"/>
      <c r="B246" s="78"/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</row>
    <row r="247" spans="1:26" ht="12.75" customHeight="1" x14ac:dyDescent="0.2">
      <c r="A247" s="78"/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</row>
    <row r="248" spans="1:26" ht="12.75" customHeight="1" x14ac:dyDescent="0.2">
      <c r="A248" s="78"/>
      <c r="B248" s="78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</row>
    <row r="249" spans="1:26" ht="12.75" customHeight="1" x14ac:dyDescent="0.2">
      <c r="A249" s="78"/>
      <c r="B249" s="78"/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</row>
    <row r="250" spans="1:26" ht="12.75" customHeight="1" x14ac:dyDescent="0.2">
      <c r="A250" s="78"/>
      <c r="B250" s="78"/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</row>
    <row r="251" spans="1:26" ht="12.75" customHeight="1" x14ac:dyDescent="0.2">
      <c r="A251" s="78"/>
      <c r="B251" s="78"/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</row>
    <row r="252" spans="1:26" ht="12.75" customHeight="1" x14ac:dyDescent="0.2">
      <c r="A252" s="78"/>
      <c r="B252" s="78"/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</row>
    <row r="253" spans="1:26" ht="12.75" customHeight="1" x14ac:dyDescent="0.2">
      <c r="A253" s="78"/>
      <c r="B253" s="78"/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</row>
    <row r="254" spans="1:26" ht="12.75" customHeight="1" x14ac:dyDescent="0.2">
      <c r="A254" s="78"/>
      <c r="B254" s="78"/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</row>
    <row r="255" spans="1:26" ht="12.75" customHeight="1" x14ac:dyDescent="0.2">
      <c r="A255" s="78"/>
      <c r="B255" s="78"/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</row>
    <row r="256" spans="1:26" ht="12.75" customHeight="1" x14ac:dyDescent="0.2">
      <c r="A256" s="78"/>
      <c r="B256" s="78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</row>
    <row r="257" spans="1:26" ht="12.75" customHeight="1" x14ac:dyDescent="0.2">
      <c r="A257" s="78"/>
      <c r="B257" s="78"/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</row>
    <row r="258" spans="1:26" ht="12.75" customHeight="1" x14ac:dyDescent="0.2">
      <c r="A258" s="78"/>
      <c r="B258" s="78"/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</row>
    <row r="259" spans="1:26" ht="12.75" customHeight="1" x14ac:dyDescent="0.2">
      <c r="A259" s="78"/>
      <c r="B259" s="78"/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</row>
    <row r="260" spans="1:26" ht="12.75" customHeight="1" x14ac:dyDescent="0.2">
      <c r="A260" s="78"/>
      <c r="B260" s="78"/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</row>
    <row r="261" spans="1:26" ht="12.75" customHeight="1" x14ac:dyDescent="0.2">
      <c r="A261" s="78"/>
      <c r="B261" s="78"/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</row>
    <row r="262" spans="1:26" ht="12.75" customHeight="1" x14ac:dyDescent="0.2">
      <c r="A262" s="78"/>
      <c r="B262" s="78"/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</row>
    <row r="263" spans="1:26" ht="12.75" customHeight="1" x14ac:dyDescent="0.2">
      <c r="A263" s="78"/>
      <c r="B263" s="78"/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</row>
    <row r="264" spans="1:26" ht="12.75" customHeight="1" x14ac:dyDescent="0.2">
      <c r="A264" s="78"/>
      <c r="B264" s="78"/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</row>
    <row r="265" spans="1:26" ht="12.75" customHeight="1" x14ac:dyDescent="0.2">
      <c r="A265" s="78"/>
      <c r="B265" s="78"/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</row>
    <row r="266" spans="1:26" ht="12.75" customHeight="1" x14ac:dyDescent="0.2">
      <c r="A266" s="78"/>
      <c r="B266" s="78"/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</row>
    <row r="267" spans="1:26" ht="12.75" customHeight="1" x14ac:dyDescent="0.2">
      <c r="A267" s="78"/>
      <c r="B267" s="78"/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</row>
    <row r="268" spans="1:26" ht="12.75" customHeight="1" x14ac:dyDescent="0.2">
      <c r="A268" s="78"/>
      <c r="B268" s="78"/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</row>
    <row r="269" spans="1:26" ht="12.75" customHeight="1" x14ac:dyDescent="0.2">
      <c r="A269" s="78"/>
      <c r="B269" s="78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</row>
    <row r="270" spans="1:26" ht="12.75" customHeight="1" x14ac:dyDescent="0.2">
      <c r="A270" s="78"/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</row>
    <row r="271" spans="1:26" ht="12.75" customHeight="1" x14ac:dyDescent="0.2">
      <c r="A271" s="78"/>
      <c r="B271" s="78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</row>
    <row r="272" spans="1:26" ht="12.75" customHeight="1" x14ac:dyDescent="0.2">
      <c r="A272" s="78"/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</row>
    <row r="273" spans="1:26" ht="12.75" customHeight="1" x14ac:dyDescent="0.2">
      <c r="A273" s="78"/>
      <c r="B273" s="78"/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</row>
    <row r="274" spans="1:26" ht="12.75" customHeight="1" x14ac:dyDescent="0.2">
      <c r="A274" s="78"/>
      <c r="B274" s="78"/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</row>
    <row r="275" spans="1:26" ht="12.75" customHeight="1" x14ac:dyDescent="0.2">
      <c r="A275" s="78"/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</row>
    <row r="276" spans="1:26" ht="12.75" customHeight="1" x14ac:dyDescent="0.2">
      <c r="A276" s="78"/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</row>
    <row r="277" spans="1:26" ht="12.75" customHeight="1" x14ac:dyDescent="0.2">
      <c r="A277" s="78"/>
      <c r="B277" s="78"/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</row>
    <row r="278" spans="1:26" ht="12.75" customHeight="1" x14ac:dyDescent="0.2">
      <c r="A278" s="78"/>
      <c r="B278" s="78"/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</row>
    <row r="279" spans="1:26" ht="12.75" customHeight="1" x14ac:dyDescent="0.2">
      <c r="A279" s="78"/>
      <c r="B279" s="78"/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</row>
    <row r="280" spans="1:26" ht="12.75" customHeight="1" x14ac:dyDescent="0.2">
      <c r="A280" s="78"/>
      <c r="B280" s="78"/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</row>
    <row r="281" spans="1:26" ht="12.75" customHeight="1" x14ac:dyDescent="0.2">
      <c r="A281" s="78"/>
      <c r="B281" s="78"/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</row>
    <row r="282" spans="1:26" ht="12.75" customHeight="1" x14ac:dyDescent="0.2">
      <c r="A282" s="78"/>
      <c r="B282" s="78"/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</row>
    <row r="283" spans="1:26" ht="12.75" customHeight="1" x14ac:dyDescent="0.2">
      <c r="A283" s="78"/>
      <c r="B283" s="78"/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</row>
    <row r="284" spans="1:26" ht="12.75" customHeight="1" x14ac:dyDescent="0.2">
      <c r="A284" s="78"/>
      <c r="B284" s="78"/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</row>
    <row r="285" spans="1:26" ht="12.75" customHeight="1" x14ac:dyDescent="0.2">
      <c r="A285" s="78"/>
      <c r="B285" s="78"/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</row>
    <row r="286" spans="1:26" ht="12.75" customHeight="1" x14ac:dyDescent="0.2">
      <c r="A286" s="78"/>
      <c r="B286" s="78"/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</row>
    <row r="287" spans="1:26" ht="15.75" customHeight="1" x14ac:dyDescent="0.2"/>
    <row r="288" spans="1:26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11">
    <mergeCell ref="E6:L6"/>
    <mergeCell ref="H7:L7"/>
    <mergeCell ref="B6:C8"/>
    <mergeCell ref="B10:C10"/>
    <mergeCell ref="B2:L2"/>
    <mergeCell ref="B3:L3"/>
    <mergeCell ref="B4:L4"/>
    <mergeCell ref="E7:E8"/>
    <mergeCell ref="F7:F8"/>
    <mergeCell ref="G7:G8"/>
    <mergeCell ref="K8:L8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1006"/>
  <sheetViews>
    <sheetView showGridLines="0" zoomScale="90" zoomScaleNormal="9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V74" sqref="V74"/>
    </sheetView>
  </sheetViews>
  <sheetFormatPr baseColWidth="10" defaultColWidth="14.42578125" defaultRowHeight="15" customHeight="1" x14ac:dyDescent="0.2"/>
  <cols>
    <col min="1" max="1" width="2.140625" customWidth="1"/>
    <col min="2" max="2" width="1" customWidth="1"/>
    <col min="3" max="3" width="2.5703125" customWidth="1"/>
    <col min="4" max="4" width="21.140625" customWidth="1"/>
    <col min="5" max="17" width="12.7109375" customWidth="1"/>
    <col min="18" max="18" width="4.42578125" customWidth="1"/>
    <col min="19" max="19" width="11.5703125" customWidth="1"/>
    <col min="20" max="35" width="9.140625" customWidth="1"/>
  </cols>
  <sheetData>
    <row r="1" spans="1:35" ht="12.75" customHeight="1" x14ac:dyDescent="0.2">
      <c r="A1" s="92"/>
      <c r="B1" s="92"/>
      <c r="C1" s="92"/>
      <c r="D1" s="92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92"/>
      <c r="S1" s="78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</row>
    <row r="2" spans="1:35" ht="16.5" customHeight="1" x14ac:dyDescent="0.25">
      <c r="A2" s="114"/>
      <c r="B2" s="557" t="s">
        <v>259</v>
      </c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  <c r="P2" s="510"/>
      <c r="Q2" s="510"/>
      <c r="R2" s="510"/>
      <c r="S2" s="79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</row>
    <row r="3" spans="1:35" ht="16.5" customHeight="1" x14ac:dyDescent="0.25">
      <c r="A3" s="114"/>
      <c r="B3" s="557" t="s">
        <v>1</v>
      </c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79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</row>
    <row r="4" spans="1:35" ht="20.25" customHeight="1" x14ac:dyDescent="0.2">
      <c r="A4" s="114"/>
      <c r="B4" s="114"/>
      <c r="C4" s="114"/>
      <c r="D4" s="114"/>
      <c r="E4" s="79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4"/>
      <c r="S4" s="79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</row>
    <row r="5" spans="1:35" ht="38.25" customHeight="1" x14ac:dyDescent="0.25">
      <c r="A5" s="116"/>
      <c r="B5" s="558" t="s">
        <v>260</v>
      </c>
      <c r="C5" s="559"/>
      <c r="D5" s="560"/>
      <c r="E5" s="288" t="s">
        <v>4</v>
      </c>
      <c r="F5" s="289" t="s">
        <v>5</v>
      </c>
      <c r="G5" s="289" t="s">
        <v>6</v>
      </c>
      <c r="H5" s="289" t="s">
        <v>7</v>
      </c>
      <c r="I5" s="289" t="s">
        <v>8</v>
      </c>
      <c r="J5" s="289" t="s">
        <v>9</v>
      </c>
      <c r="K5" s="289" t="s">
        <v>10</v>
      </c>
      <c r="L5" s="289" t="s">
        <v>11</v>
      </c>
      <c r="M5" s="289" t="s">
        <v>12</v>
      </c>
      <c r="N5" s="289" t="s">
        <v>13</v>
      </c>
      <c r="O5" s="289" t="s">
        <v>14</v>
      </c>
      <c r="P5" s="289" t="s">
        <v>15</v>
      </c>
      <c r="Q5" s="561" t="s">
        <v>16</v>
      </c>
      <c r="R5" s="537"/>
      <c r="S5" s="82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</row>
    <row r="6" spans="1:35" ht="5.25" customHeight="1" x14ac:dyDescent="0.25">
      <c r="A6" s="88"/>
      <c r="B6" s="290"/>
      <c r="C6" s="291"/>
      <c r="D6" s="291"/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3"/>
      <c r="S6" s="5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</row>
    <row r="7" spans="1:35" ht="19.5" customHeight="1" x14ac:dyDescent="0.25">
      <c r="A7" s="88"/>
      <c r="B7" s="562" t="s">
        <v>4</v>
      </c>
      <c r="C7" s="532"/>
      <c r="D7" s="532"/>
      <c r="E7" s="422">
        <f>SUM(E9,E30,E39)</f>
        <v>51648.963909499995</v>
      </c>
      <c r="F7" s="422">
        <f>F9+F30+F39</f>
        <v>4941.5509486030642</v>
      </c>
      <c r="G7" s="422">
        <f t="shared" ref="G7:Q7" si="0">G9+G30+G39</f>
        <v>5463.5337199063342</v>
      </c>
      <c r="H7" s="422">
        <f t="shared" si="0"/>
        <v>4379.1872215301919</v>
      </c>
      <c r="I7" s="422">
        <f t="shared" si="0"/>
        <v>3574.3771529207056</v>
      </c>
      <c r="J7" s="422">
        <f t="shared" si="0"/>
        <v>4029.1388427557481</v>
      </c>
      <c r="K7" s="422">
        <f t="shared" si="0"/>
        <v>4998.1489472738294</v>
      </c>
      <c r="L7" s="422">
        <f t="shared" si="0"/>
        <v>4105.2910353464813</v>
      </c>
      <c r="M7" s="422">
        <f t="shared" si="0"/>
        <v>3236.4153227368643</v>
      </c>
      <c r="N7" s="422">
        <f t="shared" si="0"/>
        <v>4322.1706036275264</v>
      </c>
      <c r="O7" s="422">
        <f t="shared" si="0"/>
        <v>4023.2740878647924</v>
      </c>
      <c r="P7" s="422">
        <f t="shared" si="0"/>
        <v>4485.7648207805823</v>
      </c>
      <c r="Q7" s="422">
        <f t="shared" si="0"/>
        <v>4090.1112061538861</v>
      </c>
      <c r="R7" s="295"/>
      <c r="S7" s="5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</row>
    <row r="8" spans="1:35" ht="7.5" customHeight="1" x14ac:dyDescent="0.25">
      <c r="A8" s="88"/>
      <c r="B8" s="290"/>
      <c r="C8" s="291"/>
      <c r="D8" s="291"/>
      <c r="E8" s="473"/>
      <c r="F8" s="474"/>
      <c r="G8" s="474"/>
      <c r="H8" s="474"/>
      <c r="I8" s="474"/>
      <c r="J8" s="474"/>
      <c r="K8" s="474"/>
      <c r="L8" s="474"/>
      <c r="M8" s="474"/>
      <c r="N8" s="474"/>
      <c r="O8" s="474"/>
      <c r="P8" s="474"/>
      <c r="Q8" s="474"/>
      <c r="R8" s="293"/>
      <c r="S8" s="5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</row>
    <row r="9" spans="1:35" ht="19.5" customHeight="1" x14ac:dyDescent="0.25">
      <c r="A9" s="88"/>
      <c r="B9" s="296"/>
      <c r="C9" s="297" t="s">
        <v>48</v>
      </c>
      <c r="D9" s="297"/>
      <c r="E9" s="422">
        <f t="shared" ref="E9:Q9" si="1">SUM(E11:E28)</f>
        <v>39263.907675016373</v>
      </c>
      <c r="F9" s="422">
        <f t="shared" si="1"/>
        <v>3535.1377736030645</v>
      </c>
      <c r="G9" s="422">
        <f t="shared" si="1"/>
        <v>3858.4785835148564</v>
      </c>
      <c r="H9" s="422">
        <f t="shared" si="1"/>
        <v>3283.344245903224</v>
      </c>
      <c r="I9" s="422">
        <f t="shared" si="1"/>
        <v>2490.0035563878173</v>
      </c>
      <c r="J9" s="422">
        <f t="shared" si="1"/>
        <v>3087.0537303689039</v>
      </c>
      <c r="K9" s="422">
        <f t="shared" si="1"/>
        <v>4135.4679138007959</v>
      </c>
      <c r="L9" s="422">
        <f t="shared" si="1"/>
        <v>3251.9365952687631</v>
      </c>
      <c r="M9" s="422">
        <f t="shared" si="1"/>
        <v>2657.0328489446865</v>
      </c>
      <c r="N9" s="422">
        <f t="shared" si="1"/>
        <v>3418.8149690546625</v>
      </c>
      <c r="O9" s="422">
        <f t="shared" si="1"/>
        <v>3093.6457559374944</v>
      </c>
      <c r="P9" s="422">
        <f t="shared" si="1"/>
        <v>3497.388765316397</v>
      </c>
      <c r="Q9" s="422">
        <f t="shared" si="1"/>
        <v>2955.6029369157159</v>
      </c>
      <c r="R9" s="295"/>
      <c r="S9" s="5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</row>
    <row r="10" spans="1:35" ht="15" customHeight="1" x14ac:dyDescent="0.2">
      <c r="A10" s="90"/>
      <c r="B10" s="303"/>
      <c r="C10" s="304"/>
      <c r="D10" s="304"/>
      <c r="E10" s="475"/>
      <c r="F10" s="475"/>
      <c r="G10" s="475"/>
      <c r="H10" s="475"/>
      <c r="I10" s="475"/>
      <c r="J10" s="475"/>
      <c r="K10" s="475"/>
      <c r="L10" s="475"/>
      <c r="M10" s="475"/>
      <c r="N10" s="475"/>
      <c r="O10" s="475"/>
      <c r="P10" s="475"/>
      <c r="Q10" s="475"/>
      <c r="R10" s="306"/>
      <c r="S10" s="49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</row>
    <row r="11" spans="1:35" ht="19.5" customHeight="1" x14ac:dyDescent="0.2">
      <c r="A11" s="90"/>
      <c r="B11" s="303"/>
      <c r="C11" s="304"/>
      <c r="D11" s="304" t="s">
        <v>196</v>
      </c>
      <c r="E11" s="475">
        <f t="shared" ref="E11:E28" si="2">SUM(F11:Q11)</f>
        <v>230.89699999999999</v>
      </c>
      <c r="F11" s="476">
        <v>21.972999999999999</v>
      </c>
      <c r="G11" s="476">
        <v>23.533999999999999</v>
      </c>
      <c r="H11" s="476">
        <v>21.215</v>
      </c>
      <c r="I11" s="476">
        <v>18.263999999999999</v>
      </c>
      <c r="J11" s="476">
        <v>18.457000000000001</v>
      </c>
      <c r="K11" s="476">
        <v>18.677</v>
      </c>
      <c r="L11" s="476">
        <v>19.940999999999995</v>
      </c>
      <c r="M11" s="476">
        <v>21.550000000000004</v>
      </c>
      <c r="N11" s="476">
        <v>21.330000000000005</v>
      </c>
      <c r="O11" s="476">
        <v>15.491999999999997</v>
      </c>
      <c r="P11" s="476">
        <v>15.816999999999998</v>
      </c>
      <c r="Q11" s="476">
        <v>14.647</v>
      </c>
      <c r="R11" s="307"/>
      <c r="S11" s="49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</row>
    <row r="12" spans="1:35" ht="19.5" customHeight="1" x14ac:dyDescent="0.2">
      <c r="A12" s="90"/>
      <c r="B12" s="303"/>
      <c r="C12" s="304"/>
      <c r="D12" s="304" t="s">
        <v>261</v>
      </c>
      <c r="E12" s="475">
        <f t="shared" si="2"/>
        <v>40</v>
      </c>
      <c r="F12" s="476">
        <v>2.7842152697309124</v>
      </c>
      <c r="G12" s="476">
        <v>1.9915990730011581</v>
      </c>
      <c r="H12" s="476">
        <v>1.9425131968585034</v>
      </c>
      <c r="I12" s="476">
        <v>3.2495475873710706</v>
      </c>
      <c r="J12" s="476">
        <v>6.017624422413915</v>
      </c>
      <c r="K12" s="476">
        <v>2.9309364404961156</v>
      </c>
      <c r="L12" s="476">
        <v>3.2505936798134552</v>
      </c>
      <c r="M12" s="476">
        <v>4.0327310701972721</v>
      </c>
      <c r="N12" s="476">
        <v>3.5563119608600489</v>
      </c>
      <c r="O12" s="476">
        <v>3.8748336981245446</v>
      </c>
      <c r="P12" s="476">
        <v>2.8199791139149961</v>
      </c>
      <c r="Q12" s="476">
        <v>3.5491144872180023</v>
      </c>
      <c r="R12" s="307"/>
      <c r="S12" s="49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</row>
    <row r="13" spans="1:35" ht="19.5" customHeight="1" x14ac:dyDescent="0.2">
      <c r="A13" s="90"/>
      <c r="B13" s="303"/>
      <c r="C13" s="304"/>
      <c r="D13" s="304" t="s">
        <v>198</v>
      </c>
      <c r="E13" s="475">
        <f t="shared" si="2"/>
        <v>156.01181200000002</v>
      </c>
      <c r="F13" s="477">
        <v>5.7249999999999996</v>
      </c>
      <c r="G13" s="477">
        <v>7.0489999999999986</v>
      </c>
      <c r="H13" s="477">
        <v>12.8765</v>
      </c>
      <c r="I13" s="477">
        <v>18.349312000000001</v>
      </c>
      <c r="J13" s="477">
        <v>18.035</v>
      </c>
      <c r="K13" s="477">
        <v>19.886000000000003</v>
      </c>
      <c r="L13" s="477">
        <v>15.409000000000001</v>
      </c>
      <c r="M13" s="477">
        <v>11.185000000000002</v>
      </c>
      <c r="N13" s="477">
        <v>8.1900000000000013</v>
      </c>
      <c r="O13" s="477">
        <v>10.434000000000001</v>
      </c>
      <c r="P13" s="477">
        <v>13.799999999999997</v>
      </c>
      <c r="Q13" s="477">
        <v>15.073</v>
      </c>
      <c r="R13" s="307"/>
      <c r="S13" s="49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</row>
    <row r="14" spans="1:35" ht="19.5" customHeight="1" x14ac:dyDescent="0.2">
      <c r="A14" s="90"/>
      <c r="B14" s="303"/>
      <c r="C14" s="304"/>
      <c r="D14" s="304" t="s">
        <v>199</v>
      </c>
      <c r="E14" s="475">
        <f t="shared" si="2"/>
        <v>35.418999999999997</v>
      </c>
      <c r="F14" s="477">
        <v>5.76</v>
      </c>
      <c r="G14" s="477">
        <v>6.78</v>
      </c>
      <c r="H14" s="477">
        <v>5.5319999999999991</v>
      </c>
      <c r="I14" s="476">
        <v>0</v>
      </c>
      <c r="J14" s="476">
        <v>0</v>
      </c>
      <c r="K14" s="476">
        <v>0.96500000000000008</v>
      </c>
      <c r="L14" s="477">
        <v>0.82499999999999996</v>
      </c>
      <c r="M14" s="477">
        <v>8.4550000000000001</v>
      </c>
      <c r="N14" s="477">
        <v>1.9</v>
      </c>
      <c r="O14" s="477">
        <v>2.3220000000000001</v>
      </c>
      <c r="P14" s="477">
        <v>1.44</v>
      </c>
      <c r="Q14" s="477">
        <v>1.44</v>
      </c>
      <c r="R14" s="307"/>
      <c r="S14" s="49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</row>
    <row r="15" spans="1:35" ht="19.5" customHeight="1" x14ac:dyDescent="0.2">
      <c r="A15" s="90"/>
      <c r="B15" s="303"/>
      <c r="C15" s="304"/>
      <c r="D15" s="304" t="s">
        <v>200</v>
      </c>
      <c r="E15" s="475">
        <f t="shared" si="2"/>
        <v>992.53999999999917</v>
      </c>
      <c r="F15" s="477">
        <v>69.52</v>
      </c>
      <c r="G15" s="477">
        <v>76.789999999999921</v>
      </c>
      <c r="H15" s="477">
        <v>80.649999999999878</v>
      </c>
      <c r="I15" s="477">
        <v>77.059999999999889</v>
      </c>
      <c r="J15" s="477">
        <v>76.269999999999911</v>
      </c>
      <c r="K15" s="477">
        <v>78.029999999999887</v>
      </c>
      <c r="L15" s="477">
        <v>90.43999999999977</v>
      </c>
      <c r="M15" s="477">
        <v>89.779999999999845</v>
      </c>
      <c r="N15" s="477">
        <v>90.869999999999877</v>
      </c>
      <c r="O15" s="477">
        <v>87.680000000000021</v>
      </c>
      <c r="P15" s="477">
        <v>89.14999999999992</v>
      </c>
      <c r="Q15" s="477">
        <v>86.300000000000054</v>
      </c>
      <c r="R15" s="307"/>
      <c r="S15" s="49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</row>
    <row r="16" spans="1:35" ht="19.5" customHeight="1" x14ac:dyDescent="0.2">
      <c r="A16" s="90"/>
      <c r="B16" s="303"/>
      <c r="C16" s="304"/>
      <c r="D16" s="304" t="s">
        <v>201</v>
      </c>
      <c r="E16" s="475">
        <f t="shared" si="2"/>
        <v>347.27730000000003</v>
      </c>
      <c r="F16" s="476">
        <v>17.112999999999996</v>
      </c>
      <c r="G16" s="476">
        <v>15.235999999999997</v>
      </c>
      <c r="H16" s="476">
        <v>17.494000000000003</v>
      </c>
      <c r="I16" s="476">
        <v>37.309999999999995</v>
      </c>
      <c r="J16" s="476">
        <v>38.246000000000002</v>
      </c>
      <c r="K16" s="476">
        <v>30.308000000000003</v>
      </c>
      <c r="L16" s="476">
        <v>35.410999999999987</v>
      </c>
      <c r="M16" s="476">
        <v>37.4223</v>
      </c>
      <c r="N16" s="476">
        <v>28.424999999999994</v>
      </c>
      <c r="O16" s="476">
        <v>29.152999999999999</v>
      </c>
      <c r="P16" s="476">
        <v>32.435000000000002</v>
      </c>
      <c r="Q16" s="476">
        <v>28.723999999999997</v>
      </c>
      <c r="R16" s="307"/>
      <c r="S16" s="49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</row>
    <row r="17" spans="1:35" ht="19.5" customHeight="1" x14ac:dyDescent="0.2">
      <c r="A17" s="90"/>
      <c r="B17" s="303"/>
      <c r="C17" s="304"/>
      <c r="D17" s="304" t="s">
        <v>202</v>
      </c>
      <c r="E17" s="475">
        <f t="shared" si="2"/>
        <v>1386.96372</v>
      </c>
      <c r="F17" s="477">
        <v>112.59499999999998</v>
      </c>
      <c r="G17" s="477">
        <v>117.55</v>
      </c>
      <c r="H17" s="477">
        <v>111.80059999999999</v>
      </c>
      <c r="I17" s="477">
        <v>117.64999999999999</v>
      </c>
      <c r="J17" s="477">
        <v>117.27</v>
      </c>
      <c r="K17" s="477">
        <v>117.33</v>
      </c>
      <c r="L17" s="477">
        <v>116.32999999999998</v>
      </c>
      <c r="M17" s="477">
        <v>115.82999999999998</v>
      </c>
      <c r="N17" s="477">
        <v>115.24999999999999</v>
      </c>
      <c r="O17" s="477">
        <v>115.24999999999999</v>
      </c>
      <c r="P17" s="477">
        <v>113.61811999999999</v>
      </c>
      <c r="Q17" s="477">
        <v>116.49</v>
      </c>
      <c r="R17" s="307"/>
      <c r="S17" s="49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</row>
    <row r="18" spans="1:35" ht="19.5" customHeight="1" x14ac:dyDescent="0.2">
      <c r="A18" s="90"/>
      <c r="B18" s="303"/>
      <c r="C18" s="304"/>
      <c r="D18" s="304" t="s">
        <v>203</v>
      </c>
      <c r="E18" s="475">
        <f t="shared" si="2"/>
        <v>782.74263999999994</v>
      </c>
      <c r="F18" s="477">
        <v>70.856999999999942</v>
      </c>
      <c r="G18" s="477">
        <v>41.524999999999999</v>
      </c>
      <c r="H18" s="477">
        <v>71.021484000000001</v>
      </c>
      <c r="I18" s="477">
        <v>74.502565580183301</v>
      </c>
      <c r="J18" s="477">
        <v>77.798012892364838</v>
      </c>
      <c r="K18" s="477">
        <v>66.736691026966</v>
      </c>
      <c r="L18" s="477">
        <v>83.236326756028404</v>
      </c>
      <c r="M18" s="477">
        <v>67.764957323639464</v>
      </c>
      <c r="N18" s="477">
        <v>59.485033618669846</v>
      </c>
      <c r="O18" s="477">
        <v>62.975084391465181</v>
      </c>
      <c r="P18" s="477">
        <v>21.523176126088192</v>
      </c>
      <c r="Q18" s="477">
        <v>85.317308284594787</v>
      </c>
      <c r="R18" s="307"/>
      <c r="S18" s="49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</row>
    <row r="19" spans="1:35" ht="19.5" customHeight="1" x14ac:dyDescent="0.2">
      <c r="A19" s="90"/>
      <c r="B19" s="303"/>
      <c r="C19" s="304"/>
      <c r="D19" s="304" t="s">
        <v>204</v>
      </c>
      <c r="E19" s="475">
        <f t="shared" si="2"/>
        <v>431.76600000000013</v>
      </c>
      <c r="F19" s="477">
        <v>27.900000000000002</v>
      </c>
      <c r="G19" s="477">
        <v>33.070000000000007</v>
      </c>
      <c r="H19" s="477">
        <v>48.139999999999993</v>
      </c>
      <c r="I19" s="477">
        <v>38.100000000000009</v>
      </c>
      <c r="J19" s="477">
        <v>25.16</v>
      </c>
      <c r="K19" s="477">
        <v>40.190000000000012</v>
      </c>
      <c r="L19" s="477">
        <v>17.669999999999995</v>
      </c>
      <c r="M19" s="477">
        <v>20.399999999999999</v>
      </c>
      <c r="N19" s="477">
        <v>30.430000000000003</v>
      </c>
      <c r="O19" s="477">
        <v>76.022999999999996</v>
      </c>
      <c r="P19" s="477">
        <v>39.910000000000004</v>
      </c>
      <c r="Q19" s="477">
        <v>34.773000000000003</v>
      </c>
      <c r="R19" s="307"/>
      <c r="S19" s="49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</row>
    <row r="20" spans="1:35" ht="19.5" customHeight="1" x14ac:dyDescent="0.2">
      <c r="A20" s="90"/>
      <c r="B20" s="303"/>
      <c r="C20" s="304"/>
      <c r="D20" s="304" t="s">
        <v>206</v>
      </c>
      <c r="E20" s="475">
        <f t="shared" si="2"/>
        <v>3141.7881205534677</v>
      </c>
      <c r="F20" s="477">
        <v>223.05614052326254</v>
      </c>
      <c r="G20" s="477">
        <v>115.04251625746825</v>
      </c>
      <c r="H20" s="477">
        <v>113.86586377272778</v>
      </c>
      <c r="I20" s="477">
        <v>306.86700000000104</v>
      </c>
      <c r="J20" s="477">
        <v>298.50400000000116</v>
      </c>
      <c r="K20" s="477">
        <v>306.5570000000011</v>
      </c>
      <c r="L20" s="477">
        <v>301.35000000000099</v>
      </c>
      <c r="M20" s="477">
        <v>293.28700000000077</v>
      </c>
      <c r="N20" s="477">
        <v>295.53260000000085</v>
      </c>
      <c r="O20" s="477">
        <v>289.20700000000085</v>
      </c>
      <c r="P20" s="477">
        <v>293.80500000000109</v>
      </c>
      <c r="Q20" s="477">
        <v>304.71400000000119</v>
      </c>
      <c r="R20" s="307"/>
      <c r="S20" s="49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</row>
    <row r="21" spans="1:35" ht="19.5" customHeight="1" x14ac:dyDescent="0.2">
      <c r="A21" s="90"/>
      <c r="B21" s="303"/>
      <c r="C21" s="304"/>
      <c r="D21" s="304" t="s">
        <v>207</v>
      </c>
      <c r="E21" s="475">
        <f t="shared" si="2"/>
        <v>340.60884999999996</v>
      </c>
      <c r="F21" s="477">
        <v>27.650000000000002</v>
      </c>
      <c r="G21" s="477">
        <v>25.684750000000001</v>
      </c>
      <c r="H21" s="477">
        <v>26.848999999999997</v>
      </c>
      <c r="I21" s="477">
        <v>24.2285</v>
      </c>
      <c r="J21" s="477">
        <v>25.800150000000002</v>
      </c>
      <c r="K21" s="477">
        <v>28.753749999999997</v>
      </c>
      <c r="L21" s="477">
        <v>33.187349999999995</v>
      </c>
      <c r="M21" s="477">
        <v>30.474699999999995</v>
      </c>
      <c r="N21" s="476">
        <v>30.887899999999991</v>
      </c>
      <c r="O21" s="477">
        <v>25.46</v>
      </c>
      <c r="P21" s="477">
        <v>26.437249999999995</v>
      </c>
      <c r="Q21" s="477">
        <v>35.195500000000003</v>
      </c>
      <c r="R21" s="307"/>
      <c r="S21" s="49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</row>
    <row r="22" spans="1:35" ht="19.5" customHeight="1" x14ac:dyDescent="0.2">
      <c r="A22" s="90"/>
      <c r="B22" s="303"/>
      <c r="C22" s="304"/>
      <c r="D22" s="304" t="s">
        <v>208</v>
      </c>
      <c r="E22" s="475">
        <f t="shared" si="2"/>
        <v>1.7469999999999994</v>
      </c>
      <c r="F22" s="477">
        <v>7.8333333333333324E-2</v>
      </c>
      <c r="G22" s="477">
        <v>7.8333333333333324E-2</v>
      </c>
      <c r="H22" s="477">
        <v>7.8333333333333324E-2</v>
      </c>
      <c r="I22" s="477">
        <v>7.8333333333333324E-2</v>
      </c>
      <c r="J22" s="477">
        <v>7.8333333333333324E-2</v>
      </c>
      <c r="K22" s="477">
        <v>7.8333333333333324E-2</v>
      </c>
      <c r="L22" s="477">
        <v>0.21283333333333332</v>
      </c>
      <c r="M22" s="477">
        <v>0.21283333333333332</v>
      </c>
      <c r="N22" s="476">
        <v>0.21283333333333332</v>
      </c>
      <c r="O22" s="477">
        <v>0.21283333333333332</v>
      </c>
      <c r="P22" s="477">
        <v>0.21283333333333332</v>
      </c>
      <c r="Q22" s="477">
        <v>0.21283333333333332</v>
      </c>
      <c r="R22" s="307"/>
      <c r="S22" s="49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</row>
    <row r="23" spans="1:35" ht="19.5" customHeight="1" x14ac:dyDescent="0.2">
      <c r="A23" s="90"/>
      <c r="B23" s="303"/>
      <c r="C23" s="304"/>
      <c r="D23" s="304" t="s">
        <v>209</v>
      </c>
      <c r="E23" s="475">
        <f t="shared" si="2"/>
        <v>231.78454999999997</v>
      </c>
      <c r="F23" s="477">
        <v>28.0548</v>
      </c>
      <c r="G23" s="477">
        <v>30.422899999999998</v>
      </c>
      <c r="H23" s="477">
        <v>21.2911</v>
      </c>
      <c r="I23" s="477">
        <v>28.824799999999996</v>
      </c>
      <c r="J23" s="477">
        <v>28.820610000000002</v>
      </c>
      <c r="K23" s="477">
        <v>17.43534</v>
      </c>
      <c r="L23" s="477">
        <v>29.285258333333331</v>
      </c>
      <c r="M23" s="477">
        <v>23.43290833333333</v>
      </c>
      <c r="N23" s="477">
        <v>4.1635083333333354</v>
      </c>
      <c r="O23" s="477">
        <v>15.232258333333306</v>
      </c>
      <c r="P23" s="477">
        <v>4.8210666666666695</v>
      </c>
      <c r="Q23" s="477">
        <v>0</v>
      </c>
      <c r="R23" s="307"/>
      <c r="S23" s="49"/>
      <c r="T23" s="99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</row>
    <row r="24" spans="1:35" ht="19.5" customHeight="1" x14ac:dyDescent="0.2">
      <c r="A24" s="90"/>
      <c r="B24" s="303"/>
      <c r="C24" s="304"/>
      <c r="D24" s="304" t="s">
        <v>211</v>
      </c>
      <c r="E24" s="475">
        <f t="shared" si="2"/>
        <v>0</v>
      </c>
      <c r="F24" s="476">
        <v>0</v>
      </c>
      <c r="G24" s="476">
        <v>0</v>
      </c>
      <c r="H24" s="476">
        <v>0</v>
      </c>
      <c r="I24" s="476">
        <v>0</v>
      </c>
      <c r="J24" s="476">
        <v>0</v>
      </c>
      <c r="K24" s="476">
        <v>0</v>
      </c>
      <c r="L24" s="476">
        <v>0</v>
      </c>
      <c r="M24" s="476">
        <v>0</v>
      </c>
      <c r="N24" s="476">
        <v>0</v>
      </c>
      <c r="O24" s="476">
        <v>0</v>
      </c>
      <c r="P24" s="476">
        <v>0</v>
      </c>
      <c r="Q24" s="476">
        <v>0</v>
      </c>
      <c r="R24" s="307"/>
      <c r="S24" s="49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</row>
    <row r="25" spans="1:35" ht="19.5" customHeight="1" x14ac:dyDescent="0.2">
      <c r="A25" s="90"/>
      <c r="B25" s="303"/>
      <c r="C25" s="304"/>
      <c r="D25" s="304" t="s">
        <v>212</v>
      </c>
      <c r="E25" s="475">
        <f t="shared" si="2"/>
        <v>1655.972659446541</v>
      </c>
      <c r="F25" s="476">
        <v>268.7628594767383</v>
      </c>
      <c r="G25" s="476">
        <v>292.12148374253155</v>
      </c>
      <c r="H25" s="476">
        <v>355.12666999999999</v>
      </c>
      <c r="I25" s="476">
        <v>207.06046138692827</v>
      </c>
      <c r="J25" s="476">
        <v>161.62638422079053</v>
      </c>
      <c r="K25" s="476">
        <v>125.34399999999999</v>
      </c>
      <c r="L25" s="476">
        <v>21.241522166253773</v>
      </c>
      <c r="M25" s="476">
        <v>14.411092884182807</v>
      </c>
      <c r="N25" s="476">
        <v>31.058392808466063</v>
      </c>
      <c r="O25" s="476">
        <v>30.973162680293353</v>
      </c>
      <c r="P25" s="476">
        <v>74.326519269788307</v>
      </c>
      <c r="Q25" s="476">
        <v>73.920110810567792</v>
      </c>
      <c r="R25" s="307"/>
      <c r="S25" s="49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</row>
    <row r="26" spans="1:35" ht="19.5" customHeight="1" x14ac:dyDescent="0.2">
      <c r="A26" s="90"/>
      <c r="B26" s="303"/>
      <c r="C26" s="304"/>
      <c r="D26" s="304" t="s">
        <v>214</v>
      </c>
      <c r="E26" s="475">
        <f t="shared" si="2"/>
        <v>29430.54702301637</v>
      </c>
      <c r="F26" s="477">
        <v>2650.2564249999996</v>
      </c>
      <c r="G26" s="477">
        <v>3066.3240011085222</v>
      </c>
      <c r="H26" s="477">
        <v>2383.2371816003042</v>
      </c>
      <c r="I26" s="477">
        <v>1524.6040365000001</v>
      </c>
      <c r="J26" s="477">
        <v>2189.6176155000003</v>
      </c>
      <c r="K26" s="477">
        <v>3277.9428629999998</v>
      </c>
      <c r="L26" s="477">
        <v>2480.8667109999997</v>
      </c>
      <c r="M26" s="477">
        <v>1918.3443259999999</v>
      </c>
      <c r="N26" s="477">
        <v>2697.0733889999997</v>
      </c>
      <c r="O26" s="477">
        <v>2325.9555835009437</v>
      </c>
      <c r="P26" s="477">
        <v>2764.3248208066047</v>
      </c>
      <c r="Q26" s="477">
        <v>2152.0000700000001</v>
      </c>
      <c r="R26" s="307"/>
      <c r="S26" s="49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</row>
    <row r="27" spans="1:35" ht="19.5" customHeight="1" x14ac:dyDescent="0.2">
      <c r="A27" s="90"/>
      <c r="B27" s="303"/>
      <c r="C27" s="304"/>
      <c r="D27" s="304" t="s">
        <v>215</v>
      </c>
      <c r="E27" s="475">
        <f t="shared" si="2"/>
        <v>8.4500000000000011</v>
      </c>
      <c r="F27" s="476">
        <v>0.95</v>
      </c>
      <c r="G27" s="476">
        <v>0.9</v>
      </c>
      <c r="H27" s="476">
        <v>0.8</v>
      </c>
      <c r="I27" s="476">
        <v>0.8</v>
      </c>
      <c r="J27" s="476">
        <v>0.7</v>
      </c>
      <c r="K27" s="476">
        <v>0.5</v>
      </c>
      <c r="L27" s="476">
        <v>0.75</v>
      </c>
      <c r="M27" s="476">
        <v>0.45</v>
      </c>
      <c r="N27" s="476">
        <v>0.45</v>
      </c>
      <c r="O27" s="476">
        <v>0.9</v>
      </c>
      <c r="P27" s="476">
        <v>0.45</v>
      </c>
      <c r="Q27" s="476">
        <v>0.8</v>
      </c>
      <c r="R27" s="307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90"/>
      <c r="AG27" s="90"/>
      <c r="AH27" s="90"/>
      <c r="AI27" s="90"/>
    </row>
    <row r="28" spans="1:35" ht="19.5" customHeight="1" x14ac:dyDescent="0.2">
      <c r="A28" s="90"/>
      <c r="B28" s="303"/>
      <c r="C28" s="304"/>
      <c r="D28" s="304" t="s">
        <v>216</v>
      </c>
      <c r="E28" s="475">
        <f t="shared" si="2"/>
        <v>49.391999999999996</v>
      </c>
      <c r="F28" s="476">
        <v>2.1019999999999999</v>
      </c>
      <c r="G28" s="476">
        <v>4.3789999999999996</v>
      </c>
      <c r="H28" s="476">
        <v>11.423999999999999</v>
      </c>
      <c r="I28" s="476">
        <v>13.055</v>
      </c>
      <c r="J28" s="476">
        <v>4.6529999999999996</v>
      </c>
      <c r="K28" s="476">
        <v>3.8029999999999999</v>
      </c>
      <c r="L28" s="476">
        <v>2.5299999999999998</v>
      </c>
      <c r="M28" s="476">
        <v>0</v>
      </c>
      <c r="N28" s="476">
        <v>0</v>
      </c>
      <c r="O28" s="476">
        <v>2.5009999999999999</v>
      </c>
      <c r="P28" s="476">
        <v>2.4980000000000002</v>
      </c>
      <c r="Q28" s="476">
        <v>2.4470000000000001</v>
      </c>
      <c r="R28" s="307"/>
      <c r="S28" s="49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</row>
    <row r="29" spans="1:35" ht="15" customHeight="1" x14ac:dyDescent="0.2">
      <c r="A29" s="90"/>
      <c r="B29" s="303"/>
      <c r="C29" s="304"/>
      <c r="D29" s="304"/>
      <c r="E29" s="475"/>
      <c r="F29" s="475"/>
      <c r="G29" s="475"/>
      <c r="H29" s="475"/>
      <c r="I29" s="475"/>
      <c r="J29" s="475"/>
      <c r="K29" s="475"/>
      <c r="L29" s="475"/>
      <c r="M29" s="475"/>
      <c r="N29" s="475"/>
      <c r="O29" s="475"/>
      <c r="P29" s="475"/>
      <c r="Q29" s="475"/>
      <c r="R29" s="307"/>
      <c r="S29" s="49"/>
      <c r="T29" s="12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</row>
    <row r="30" spans="1:35" ht="19.5" customHeight="1" x14ac:dyDescent="0.25">
      <c r="A30" s="90"/>
      <c r="B30" s="302"/>
      <c r="C30" s="297" t="s">
        <v>22</v>
      </c>
      <c r="D30" s="297"/>
      <c r="E30" s="422">
        <f>SUM(E32:E37)</f>
        <v>12372.736234483626</v>
      </c>
      <c r="F30" s="422">
        <f>SUM(F32:F37)</f>
        <v>1402.0131750000003</v>
      </c>
      <c r="G30" s="422">
        <f t="shared" ref="G30:Q30" si="3">SUM(G32:G37)</f>
        <v>1605.0551363914783</v>
      </c>
      <c r="H30" s="422">
        <f t="shared" si="3"/>
        <v>1095.8429756269679</v>
      </c>
      <c r="I30" s="422">
        <f t="shared" si="3"/>
        <v>1084.3735965328883</v>
      </c>
      <c r="J30" s="422">
        <f t="shared" si="3"/>
        <v>942.08511238684423</v>
      </c>
      <c r="K30" s="422">
        <f t="shared" si="3"/>
        <v>859.82103347303394</v>
      </c>
      <c r="L30" s="422">
        <f t="shared" si="3"/>
        <v>853.35444007771775</v>
      </c>
      <c r="M30" s="422">
        <f t="shared" si="3"/>
        <v>577.40247379217772</v>
      </c>
      <c r="N30" s="422">
        <f t="shared" si="3"/>
        <v>903.35563457286412</v>
      </c>
      <c r="O30" s="422">
        <f t="shared" si="3"/>
        <v>927.58233192729813</v>
      </c>
      <c r="P30" s="422">
        <f t="shared" si="3"/>
        <v>987.34205546418536</v>
      </c>
      <c r="Q30" s="422">
        <f t="shared" si="3"/>
        <v>1134.5082692381702</v>
      </c>
      <c r="R30" s="295"/>
      <c r="S30" s="49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</row>
    <row r="31" spans="1:35" ht="9" customHeight="1" x14ac:dyDescent="0.2">
      <c r="A31" s="90"/>
      <c r="B31" s="303"/>
      <c r="C31" s="304"/>
      <c r="D31" s="304"/>
      <c r="E31" s="475"/>
      <c r="F31" s="475"/>
      <c r="G31" s="475"/>
      <c r="H31" s="475"/>
      <c r="I31" s="475"/>
      <c r="J31" s="475"/>
      <c r="K31" s="475"/>
      <c r="L31" s="475"/>
      <c r="M31" s="475"/>
      <c r="N31" s="475"/>
      <c r="O31" s="475"/>
      <c r="P31" s="475"/>
      <c r="Q31" s="475"/>
      <c r="R31" s="307"/>
      <c r="S31" s="49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</row>
    <row r="32" spans="1:35" ht="19.5" customHeight="1" x14ac:dyDescent="0.2">
      <c r="A32" s="90"/>
      <c r="B32" s="303"/>
      <c r="C32" s="304"/>
      <c r="D32" s="304" t="s">
        <v>203</v>
      </c>
      <c r="E32" s="475">
        <f t="shared" ref="E32:E36" si="4">SUM(F32:Q32)</f>
        <v>4381.0295999999989</v>
      </c>
      <c r="F32" s="478">
        <v>605.39000000000033</v>
      </c>
      <c r="G32" s="478">
        <v>523.13</v>
      </c>
      <c r="H32" s="478">
        <v>27.366516000000001</v>
      </c>
      <c r="I32" s="478">
        <v>31.425644419816699</v>
      </c>
      <c r="J32" s="478">
        <v>272.62701710763514</v>
      </c>
      <c r="K32" s="478">
        <v>382.13030897303406</v>
      </c>
      <c r="L32" s="478">
        <v>460.81167324397154</v>
      </c>
      <c r="M32" s="478">
        <v>287.46304267636054</v>
      </c>
      <c r="N32" s="478">
        <v>475.32496638133011</v>
      </c>
      <c r="O32" s="478">
        <v>485.63691560853482</v>
      </c>
      <c r="P32" s="478">
        <v>404.44082387391177</v>
      </c>
      <c r="Q32" s="478">
        <v>425.28269171540472</v>
      </c>
      <c r="R32" s="307"/>
      <c r="S32" s="49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</row>
    <row r="33" spans="1:35" ht="19.5" customHeight="1" x14ac:dyDescent="0.2">
      <c r="A33" s="90"/>
      <c r="B33" s="303"/>
      <c r="C33" s="304"/>
      <c r="D33" s="304" t="s">
        <v>206</v>
      </c>
      <c r="E33" s="475">
        <f t="shared" si="4"/>
        <v>499.78447944654278</v>
      </c>
      <c r="F33" s="478">
        <v>82.689859476738349</v>
      </c>
      <c r="G33" s="478">
        <v>184.60448374253198</v>
      </c>
      <c r="H33" s="478">
        <v>184.66213622727241</v>
      </c>
      <c r="I33" s="478">
        <v>4.9499999999999993</v>
      </c>
      <c r="J33" s="478">
        <v>0.80300000000000005</v>
      </c>
      <c r="K33" s="478">
        <v>0</v>
      </c>
      <c r="L33" s="478">
        <v>6.6</v>
      </c>
      <c r="M33" s="478">
        <v>9.3000000000000114</v>
      </c>
      <c r="N33" s="478">
        <v>7.9500000000000082</v>
      </c>
      <c r="O33" s="478">
        <v>10.050000000000006</v>
      </c>
      <c r="P33" s="478">
        <v>6.875</v>
      </c>
      <c r="Q33" s="478">
        <v>1.3</v>
      </c>
      <c r="R33" s="307"/>
      <c r="S33" s="49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</row>
    <row r="34" spans="1:35" ht="19.5" customHeight="1" x14ac:dyDescent="0.2">
      <c r="A34" s="90"/>
      <c r="B34" s="303"/>
      <c r="C34" s="304"/>
      <c r="D34" s="304" t="s">
        <v>209</v>
      </c>
      <c r="E34" s="475">
        <f t="shared" si="4"/>
        <v>119.63855</v>
      </c>
      <c r="F34" s="478">
        <v>2.3120000000000003</v>
      </c>
      <c r="G34" s="478">
        <v>1.2999999999999998</v>
      </c>
      <c r="H34" s="478">
        <v>5.0599999999999996</v>
      </c>
      <c r="I34" s="478">
        <v>0</v>
      </c>
      <c r="J34" s="478">
        <v>0</v>
      </c>
      <c r="K34" s="478">
        <v>12.19</v>
      </c>
      <c r="L34" s="478">
        <v>0</v>
      </c>
      <c r="M34" s="478">
        <v>5.8523500000000004</v>
      </c>
      <c r="N34" s="478">
        <v>25.121749999999999</v>
      </c>
      <c r="O34" s="478">
        <v>14.052999999999995</v>
      </c>
      <c r="P34" s="478">
        <v>24.464191666666661</v>
      </c>
      <c r="Q34" s="478">
        <v>29.285258333333328</v>
      </c>
      <c r="R34" s="307"/>
      <c r="S34" s="49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</row>
    <row r="35" spans="1:35" ht="19.5" customHeight="1" x14ac:dyDescent="0.2">
      <c r="A35" s="90"/>
      <c r="B35" s="303"/>
      <c r="C35" s="304"/>
      <c r="D35" s="304" t="s">
        <v>212</v>
      </c>
      <c r="E35" s="475">
        <f t="shared" si="4"/>
        <v>4095.1248605534583</v>
      </c>
      <c r="F35" s="478">
        <v>428.50014052326162</v>
      </c>
      <c r="G35" s="478">
        <v>570.01551625746811</v>
      </c>
      <c r="H35" s="478">
        <v>591.37132999999994</v>
      </c>
      <c r="I35" s="478">
        <v>825.57673861307137</v>
      </c>
      <c r="J35" s="478">
        <v>370.70093577920932</v>
      </c>
      <c r="K35" s="478">
        <v>202.57299999999998</v>
      </c>
      <c r="L35" s="478">
        <v>177.30947783374623</v>
      </c>
      <c r="M35" s="478">
        <v>54.398907115817195</v>
      </c>
      <c r="N35" s="478">
        <v>152.54460719153394</v>
      </c>
      <c r="O35" s="478">
        <v>138.80283731970664</v>
      </c>
      <c r="P35" s="478">
        <v>268.58748073021167</v>
      </c>
      <c r="Q35" s="478">
        <v>314.7438891894322</v>
      </c>
      <c r="R35" s="307"/>
      <c r="S35" s="49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</row>
    <row r="36" spans="1:35" ht="19.5" customHeight="1" x14ac:dyDescent="0.2">
      <c r="A36" s="90"/>
      <c r="B36" s="303"/>
      <c r="C36" s="304"/>
      <c r="D36" s="304" t="s">
        <v>262</v>
      </c>
      <c r="E36" s="475">
        <f t="shared" si="4"/>
        <v>3261.3604644836255</v>
      </c>
      <c r="F36" s="478">
        <v>277.99617499999999</v>
      </c>
      <c r="G36" s="478">
        <v>326.005136391478</v>
      </c>
      <c r="H36" s="478">
        <v>281.21559339969548</v>
      </c>
      <c r="I36" s="478">
        <v>221.54121350000003</v>
      </c>
      <c r="J36" s="478">
        <v>297.32415949999984</v>
      </c>
      <c r="K36" s="478">
        <v>262.92772449999995</v>
      </c>
      <c r="L36" s="478">
        <v>208.63328900000002</v>
      </c>
      <c r="M36" s="478">
        <v>220.38817399999999</v>
      </c>
      <c r="N36" s="478">
        <v>241.83931099999995</v>
      </c>
      <c r="O36" s="478">
        <v>279.03957899905657</v>
      </c>
      <c r="P36" s="478">
        <v>280.55367919339523</v>
      </c>
      <c r="Q36" s="478">
        <v>363.89643000000007</v>
      </c>
      <c r="R36" s="307"/>
      <c r="S36" s="49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</row>
    <row r="37" spans="1:35" ht="19.5" customHeight="1" x14ac:dyDescent="0.2">
      <c r="A37" s="90"/>
      <c r="B37" s="303"/>
      <c r="C37" s="304"/>
      <c r="D37" s="304" t="s">
        <v>114</v>
      </c>
      <c r="E37" s="475">
        <v>15.798280000000002</v>
      </c>
      <c r="F37" s="478">
        <v>5.125</v>
      </c>
      <c r="G37" s="478">
        <v>0</v>
      </c>
      <c r="H37" s="478">
        <v>6.1674000000000015</v>
      </c>
      <c r="I37" s="478">
        <v>0.88</v>
      </c>
      <c r="J37" s="478">
        <v>0.63</v>
      </c>
      <c r="K37" s="478">
        <v>0</v>
      </c>
      <c r="L37" s="478">
        <v>0</v>
      </c>
      <c r="M37" s="478">
        <v>0</v>
      </c>
      <c r="N37" s="478">
        <v>0.57499999999999996</v>
      </c>
      <c r="O37" s="478">
        <v>0</v>
      </c>
      <c r="P37" s="478">
        <v>2.4208800000000004</v>
      </c>
      <c r="Q37" s="478">
        <v>0</v>
      </c>
      <c r="R37" s="307"/>
      <c r="S37" s="49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</row>
    <row r="38" spans="1:35" ht="21" customHeight="1" x14ac:dyDescent="0.2">
      <c r="A38" s="90"/>
      <c r="B38" s="303"/>
      <c r="C38" s="304"/>
      <c r="D38" s="304"/>
      <c r="E38" s="475"/>
      <c r="F38" s="478"/>
      <c r="G38" s="478"/>
      <c r="H38" s="478"/>
      <c r="I38" s="478"/>
      <c r="J38" s="478"/>
      <c r="K38" s="478"/>
      <c r="L38" s="478"/>
      <c r="M38" s="478"/>
      <c r="N38" s="478"/>
      <c r="O38" s="478"/>
      <c r="P38" s="478"/>
      <c r="Q38" s="478"/>
      <c r="R38" s="307"/>
      <c r="S38" s="49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</row>
    <row r="39" spans="1:35" ht="19.5" customHeight="1" x14ac:dyDescent="0.25">
      <c r="A39" s="389"/>
      <c r="B39" s="297"/>
      <c r="C39" s="388" t="s">
        <v>179</v>
      </c>
      <c r="D39" s="388"/>
      <c r="E39" s="422">
        <f>SUM(E41)</f>
        <v>12.319999999999993</v>
      </c>
      <c r="F39" s="422">
        <f t="shared" ref="F39:Q39" si="5">SUM(F41)</f>
        <v>4.4000000000000039</v>
      </c>
      <c r="G39" s="422">
        <f t="shared" si="5"/>
        <v>0</v>
      </c>
      <c r="H39" s="422">
        <f t="shared" si="5"/>
        <v>0</v>
      </c>
      <c r="I39" s="422">
        <f t="shared" si="5"/>
        <v>0</v>
      </c>
      <c r="J39" s="422">
        <f t="shared" si="5"/>
        <v>0</v>
      </c>
      <c r="K39" s="422">
        <f t="shared" si="5"/>
        <v>2.8599999999999901</v>
      </c>
      <c r="L39" s="422">
        <f t="shared" si="5"/>
        <v>0</v>
      </c>
      <c r="M39" s="422">
        <f t="shared" si="5"/>
        <v>1.9799999999999989</v>
      </c>
      <c r="N39" s="422">
        <f t="shared" si="5"/>
        <v>0</v>
      </c>
      <c r="O39" s="422">
        <f t="shared" si="5"/>
        <v>2.0460000000000007</v>
      </c>
      <c r="P39" s="422">
        <f t="shared" si="5"/>
        <v>1.0339999999999989</v>
      </c>
      <c r="Q39" s="421">
        <f t="shared" si="5"/>
        <v>0</v>
      </c>
      <c r="R39" s="390"/>
      <c r="S39" s="49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</row>
    <row r="40" spans="1:35" ht="6.75" customHeight="1" x14ac:dyDescent="0.2">
      <c r="A40" s="389"/>
      <c r="B40" s="327"/>
      <c r="C40" s="304"/>
      <c r="D40" s="304"/>
      <c r="E40" s="475"/>
      <c r="F40" s="478"/>
      <c r="G40" s="478"/>
      <c r="H40" s="478"/>
      <c r="I40" s="478"/>
      <c r="J40" s="478"/>
      <c r="K40" s="478"/>
      <c r="L40" s="478"/>
      <c r="M40" s="478"/>
      <c r="N40" s="478"/>
      <c r="O40" s="478"/>
      <c r="P40" s="478"/>
      <c r="Q40" s="478"/>
      <c r="R40" s="391"/>
      <c r="S40" s="49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</row>
    <row r="41" spans="1:35" ht="19.5" customHeight="1" x14ac:dyDescent="0.2">
      <c r="A41" s="90"/>
      <c r="B41" s="303"/>
      <c r="C41" s="304"/>
      <c r="D41" s="304" t="s">
        <v>262</v>
      </c>
      <c r="E41" s="475">
        <f t="shared" ref="E41" si="6">SUM(F41:Q41)</f>
        <v>12.319999999999993</v>
      </c>
      <c r="F41" s="478">
        <v>4.4000000000000039</v>
      </c>
      <c r="G41" s="478">
        <v>0</v>
      </c>
      <c r="H41" s="478">
        <v>0</v>
      </c>
      <c r="I41" s="478">
        <v>0</v>
      </c>
      <c r="J41" s="478">
        <v>0</v>
      </c>
      <c r="K41" s="478">
        <v>2.8599999999999901</v>
      </c>
      <c r="L41" s="478">
        <v>0</v>
      </c>
      <c r="M41" s="478">
        <v>1.9799999999999989</v>
      </c>
      <c r="N41" s="478">
        <v>0</v>
      </c>
      <c r="O41" s="478">
        <v>2.0460000000000007</v>
      </c>
      <c r="P41" s="478">
        <v>1.0339999999999989</v>
      </c>
      <c r="Q41" s="478">
        <v>0</v>
      </c>
      <c r="R41" s="391"/>
      <c r="S41" s="49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</row>
    <row r="42" spans="1:35" ht="12.75" customHeight="1" x14ac:dyDescent="0.2">
      <c r="A42" s="90"/>
      <c r="B42" s="195"/>
      <c r="C42" s="196"/>
      <c r="D42" s="196"/>
      <c r="E42" s="183" t="s">
        <v>2</v>
      </c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97"/>
      <c r="S42" s="49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</row>
    <row r="43" spans="1:35" ht="13.5" customHeight="1" x14ac:dyDescent="0.2">
      <c r="A43" s="90"/>
      <c r="B43" s="90"/>
      <c r="C43" s="90"/>
      <c r="D43" s="90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90"/>
      <c r="S43" s="49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</row>
    <row r="44" spans="1:35" ht="12" customHeight="1" x14ac:dyDescent="0.2">
      <c r="A44" s="121"/>
      <c r="B44" s="121" t="s">
        <v>263</v>
      </c>
      <c r="C44" s="121"/>
      <c r="D44" s="121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121"/>
      <c r="S44" s="94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</row>
    <row r="45" spans="1:35" ht="12" customHeight="1" x14ac:dyDescent="0.2">
      <c r="A45" s="121"/>
      <c r="B45" s="30" t="s">
        <v>220</v>
      </c>
      <c r="C45" s="122"/>
      <c r="D45" s="121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121"/>
      <c r="S45" s="94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</row>
    <row r="46" spans="1:35" ht="12" customHeight="1" x14ac:dyDescent="0.2">
      <c r="A46" s="123"/>
      <c r="B46" s="131" t="s">
        <v>34</v>
      </c>
      <c r="D46" s="123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3"/>
      <c r="S46" s="126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</row>
    <row r="47" spans="1:35" ht="12" customHeight="1" x14ac:dyDescent="0.2">
      <c r="A47" s="123"/>
      <c r="B47" s="124"/>
      <c r="C47" s="125"/>
      <c r="D47" s="123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3"/>
      <c r="S47" s="126"/>
      <c r="T47" s="12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</row>
    <row r="48" spans="1:35" ht="12.75" customHeight="1" x14ac:dyDescent="0.2">
      <c r="A48" s="123"/>
      <c r="B48" s="124"/>
      <c r="C48" s="125"/>
      <c r="D48" s="127">
        <v>0</v>
      </c>
      <c r="E48" s="127">
        <v>1</v>
      </c>
      <c r="F48" s="127">
        <v>2</v>
      </c>
      <c r="G48" s="127">
        <v>3</v>
      </c>
      <c r="H48" s="127">
        <v>4</v>
      </c>
      <c r="I48" s="127">
        <v>5</v>
      </c>
      <c r="J48" s="127">
        <v>6</v>
      </c>
      <c r="K48" s="127">
        <v>7</v>
      </c>
      <c r="L48" s="127">
        <v>8</v>
      </c>
      <c r="M48" s="127">
        <v>9</v>
      </c>
      <c r="N48" s="126"/>
      <c r="O48" s="126"/>
      <c r="P48" s="126"/>
      <c r="Q48" s="126"/>
      <c r="R48" s="123"/>
      <c r="S48" s="126"/>
      <c r="T48" s="12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</row>
    <row r="49" spans="1:35" ht="12.75" customHeight="1" x14ac:dyDescent="0.2">
      <c r="A49" s="123"/>
      <c r="B49" s="124"/>
      <c r="C49" s="125"/>
      <c r="D49" s="127">
        <v>1</v>
      </c>
      <c r="E49" s="556"/>
      <c r="F49" s="510"/>
      <c r="G49" s="510"/>
      <c r="H49" s="510"/>
      <c r="I49" s="510"/>
      <c r="J49" s="510"/>
      <c r="K49" s="510"/>
      <c r="L49" s="510"/>
      <c r="M49" s="510"/>
      <c r="N49" s="126"/>
      <c r="O49" s="126"/>
      <c r="P49" s="126"/>
      <c r="Q49" s="126"/>
      <c r="R49" s="123"/>
      <c r="S49" s="126"/>
      <c r="AH49" s="93"/>
      <c r="AI49" s="93"/>
    </row>
    <row r="50" spans="1:35" ht="12.75" customHeight="1" x14ac:dyDescent="0.2">
      <c r="A50" s="123"/>
      <c r="B50" s="124"/>
      <c r="C50" s="125"/>
      <c r="D50" s="127">
        <v>2</v>
      </c>
      <c r="E50" s="510"/>
      <c r="F50" s="510"/>
      <c r="G50" s="510"/>
      <c r="H50" s="510"/>
      <c r="I50" s="510"/>
      <c r="J50" s="510"/>
      <c r="K50" s="510"/>
      <c r="L50" s="510"/>
      <c r="M50" s="510"/>
      <c r="N50" s="126"/>
      <c r="O50" s="126"/>
      <c r="P50" s="126"/>
      <c r="Q50" s="126"/>
      <c r="R50" s="123"/>
      <c r="S50" s="126"/>
      <c r="AH50" s="128"/>
      <c r="AI50" s="93"/>
    </row>
    <row r="51" spans="1:35" ht="12.75" customHeight="1" x14ac:dyDescent="0.2">
      <c r="A51" s="123"/>
      <c r="B51" s="124"/>
      <c r="C51" s="125"/>
      <c r="D51" s="127">
        <v>3</v>
      </c>
      <c r="E51" s="510"/>
      <c r="F51" s="510"/>
      <c r="G51" s="510"/>
      <c r="H51" s="510"/>
      <c r="I51" s="510"/>
      <c r="J51" s="510"/>
      <c r="K51" s="510"/>
      <c r="L51" s="510"/>
      <c r="M51" s="510"/>
      <c r="N51" s="126"/>
      <c r="O51" s="126"/>
      <c r="P51" s="126"/>
      <c r="Q51" s="126"/>
      <c r="R51" s="123"/>
      <c r="S51" s="126"/>
      <c r="AH51" s="93"/>
      <c r="AI51" s="93"/>
    </row>
    <row r="52" spans="1:35" ht="12.75" customHeight="1" x14ac:dyDescent="0.2">
      <c r="A52" s="123"/>
      <c r="B52" s="124"/>
      <c r="C52" s="125"/>
      <c r="D52" s="127">
        <v>4</v>
      </c>
      <c r="E52" s="510"/>
      <c r="F52" s="510"/>
      <c r="G52" s="510"/>
      <c r="H52" s="510"/>
      <c r="I52" s="510"/>
      <c r="J52" s="510"/>
      <c r="K52" s="510"/>
      <c r="L52" s="510"/>
      <c r="M52" s="510"/>
      <c r="N52" s="126"/>
      <c r="O52" s="126"/>
      <c r="P52" s="126"/>
      <c r="Q52" s="126"/>
      <c r="R52" s="123"/>
      <c r="S52" s="126"/>
      <c r="AH52" s="93"/>
      <c r="AI52" s="93"/>
    </row>
    <row r="53" spans="1:35" ht="12.75" customHeight="1" x14ac:dyDescent="0.2">
      <c r="A53" s="123"/>
      <c r="B53" s="124"/>
      <c r="C53" s="125"/>
      <c r="D53" s="127">
        <v>5</v>
      </c>
      <c r="E53" s="510"/>
      <c r="F53" s="510"/>
      <c r="G53" s="510"/>
      <c r="H53" s="510"/>
      <c r="I53" s="510"/>
      <c r="J53" s="510"/>
      <c r="K53" s="510"/>
      <c r="L53" s="510"/>
      <c r="M53" s="510"/>
      <c r="N53" s="126"/>
      <c r="O53" s="126"/>
      <c r="P53" s="126"/>
      <c r="Q53" s="126"/>
      <c r="R53" s="123"/>
      <c r="S53" s="126"/>
      <c r="AH53" s="93"/>
      <c r="AI53" s="93"/>
    </row>
    <row r="54" spans="1:35" ht="12.75" customHeight="1" x14ac:dyDescent="0.2">
      <c r="A54" s="123"/>
      <c r="B54" s="124"/>
      <c r="C54" s="125"/>
      <c r="D54" s="127">
        <v>6</v>
      </c>
      <c r="E54" s="510"/>
      <c r="F54" s="510"/>
      <c r="G54" s="510"/>
      <c r="H54" s="510"/>
      <c r="I54" s="510"/>
      <c r="J54" s="510"/>
      <c r="K54" s="510"/>
      <c r="L54" s="510"/>
      <c r="M54" s="510"/>
      <c r="N54" s="126"/>
      <c r="O54" s="126"/>
      <c r="P54" s="126"/>
      <c r="Q54" s="126"/>
      <c r="R54" s="123"/>
      <c r="S54" s="126"/>
      <c r="AH54" s="93"/>
      <c r="AI54" s="93"/>
    </row>
    <row r="55" spans="1:35" ht="12.75" customHeight="1" x14ac:dyDescent="0.2">
      <c r="A55" s="123"/>
      <c r="B55" s="124"/>
      <c r="C55" s="125"/>
      <c r="D55" s="127">
        <v>7</v>
      </c>
      <c r="E55" s="510"/>
      <c r="F55" s="510"/>
      <c r="G55" s="510"/>
      <c r="H55" s="510"/>
      <c r="I55" s="510"/>
      <c r="J55" s="510"/>
      <c r="K55" s="510"/>
      <c r="L55" s="510"/>
      <c r="M55" s="510"/>
      <c r="N55" s="126"/>
      <c r="O55" s="126"/>
      <c r="P55" s="126"/>
      <c r="Q55" s="126"/>
      <c r="R55" s="123"/>
      <c r="S55" s="126"/>
      <c r="T55" s="12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</row>
    <row r="56" spans="1:35" ht="12.75" customHeight="1" x14ac:dyDescent="0.2">
      <c r="A56" s="123"/>
      <c r="B56" s="124"/>
      <c r="C56" s="125"/>
      <c r="D56" s="127">
        <v>8</v>
      </c>
      <c r="E56" s="510"/>
      <c r="F56" s="510"/>
      <c r="G56" s="510"/>
      <c r="H56" s="510"/>
      <c r="I56" s="510"/>
      <c r="J56" s="510"/>
      <c r="K56" s="510"/>
      <c r="L56" s="510"/>
      <c r="M56" s="510"/>
      <c r="N56" s="126"/>
      <c r="O56" s="126"/>
      <c r="P56" s="126"/>
      <c r="Q56" s="126"/>
      <c r="R56" s="123"/>
      <c r="S56" s="126"/>
      <c r="T56" s="12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</row>
    <row r="57" spans="1:35" ht="12.75" customHeight="1" x14ac:dyDescent="0.2">
      <c r="A57" s="123"/>
      <c r="B57" s="124"/>
      <c r="C57" s="125"/>
      <c r="D57" s="127">
        <v>9</v>
      </c>
      <c r="E57" s="510"/>
      <c r="F57" s="510"/>
      <c r="G57" s="510"/>
      <c r="H57" s="510"/>
      <c r="I57" s="510"/>
      <c r="J57" s="510"/>
      <c r="K57" s="510"/>
      <c r="L57" s="510"/>
      <c r="M57" s="510"/>
      <c r="N57" s="126"/>
      <c r="O57" s="126"/>
      <c r="P57" s="126"/>
      <c r="Q57" s="126"/>
      <c r="R57" s="123"/>
      <c r="S57" s="126"/>
      <c r="T57" s="12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</row>
    <row r="58" spans="1:35" ht="12.75" customHeight="1" x14ac:dyDescent="0.2">
      <c r="A58" s="123"/>
      <c r="B58" s="124"/>
      <c r="C58" s="125"/>
      <c r="D58" s="127">
        <v>10</v>
      </c>
      <c r="E58" s="510"/>
      <c r="F58" s="510"/>
      <c r="G58" s="510"/>
      <c r="H58" s="510"/>
      <c r="I58" s="510"/>
      <c r="J58" s="510"/>
      <c r="K58" s="510"/>
      <c r="L58" s="510"/>
      <c r="M58" s="510"/>
      <c r="N58" s="126"/>
      <c r="O58" s="126"/>
      <c r="P58" s="126"/>
      <c r="Q58" s="126"/>
      <c r="R58" s="123"/>
      <c r="S58" s="126"/>
      <c r="T58" s="12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</row>
    <row r="59" spans="1:35" ht="12.75" customHeight="1" x14ac:dyDescent="0.2">
      <c r="A59" s="123"/>
      <c r="B59" s="124"/>
      <c r="C59" s="125"/>
      <c r="D59" s="127">
        <v>11</v>
      </c>
      <c r="E59" s="510"/>
      <c r="F59" s="510"/>
      <c r="G59" s="510"/>
      <c r="H59" s="510"/>
      <c r="I59" s="510"/>
      <c r="J59" s="510"/>
      <c r="K59" s="510"/>
      <c r="L59" s="510"/>
      <c r="M59" s="510"/>
      <c r="N59" s="126"/>
      <c r="O59" s="126"/>
      <c r="P59" s="126"/>
      <c r="Q59" s="126"/>
      <c r="R59" s="123"/>
      <c r="S59" s="126"/>
      <c r="T59" s="12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</row>
    <row r="60" spans="1:35" ht="12.75" customHeight="1" x14ac:dyDescent="0.2">
      <c r="A60" s="123"/>
      <c r="B60" s="124"/>
      <c r="C60" s="125"/>
      <c r="D60" s="127">
        <v>12</v>
      </c>
      <c r="E60" s="510"/>
      <c r="F60" s="510"/>
      <c r="G60" s="510"/>
      <c r="H60" s="510"/>
      <c r="I60" s="510"/>
      <c r="J60" s="510"/>
      <c r="K60" s="510"/>
      <c r="L60" s="510"/>
      <c r="M60" s="510"/>
      <c r="N60" s="126"/>
      <c r="O60" s="126"/>
      <c r="P60" s="126"/>
      <c r="Q60" s="126"/>
      <c r="R60" s="123"/>
      <c r="S60" s="126"/>
      <c r="T60" s="12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</row>
    <row r="61" spans="1:35" ht="12.75" customHeight="1" x14ac:dyDescent="0.2">
      <c r="A61" s="123"/>
      <c r="B61" s="124"/>
      <c r="C61" s="125"/>
      <c r="D61" s="127">
        <v>13</v>
      </c>
      <c r="E61" s="510"/>
      <c r="F61" s="510"/>
      <c r="G61" s="510"/>
      <c r="H61" s="510"/>
      <c r="I61" s="510"/>
      <c r="J61" s="510"/>
      <c r="K61" s="510"/>
      <c r="L61" s="510"/>
      <c r="M61" s="510"/>
      <c r="N61" s="126"/>
      <c r="O61" s="126"/>
      <c r="P61" s="126"/>
      <c r="Q61" s="126"/>
      <c r="R61" s="123"/>
      <c r="S61" s="126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3"/>
      <c r="AH61" s="123"/>
      <c r="AI61" s="123"/>
    </row>
    <row r="62" spans="1:35" ht="12.75" customHeight="1" x14ac:dyDescent="0.2">
      <c r="A62" s="123"/>
      <c r="B62" s="124"/>
      <c r="C62" s="125"/>
      <c r="D62" s="127">
        <v>14</v>
      </c>
      <c r="E62" s="510"/>
      <c r="F62" s="510"/>
      <c r="G62" s="510"/>
      <c r="H62" s="510"/>
      <c r="I62" s="510"/>
      <c r="J62" s="510"/>
      <c r="K62" s="510"/>
      <c r="L62" s="510"/>
      <c r="M62" s="510"/>
      <c r="N62" s="126"/>
      <c r="O62" s="126"/>
      <c r="P62" s="126"/>
      <c r="Q62" s="126"/>
      <c r="R62" s="123"/>
      <c r="S62" s="126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  <c r="AF62" s="123"/>
      <c r="AG62" s="123"/>
      <c r="AH62" s="123"/>
      <c r="AI62" s="123"/>
    </row>
    <row r="63" spans="1:35" ht="12.75" customHeight="1" x14ac:dyDescent="0.2">
      <c r="A63" s="123"/>
      <c r="B63" s="124"/>
      <c r="C63" s="125"/>
      <c r="D63" s="127">
        <v>15</v>
      </c>
      <c r="E63" s="510"/>
      <c r="F63" s="510"/>
      <c r="G63" s="510"/>
      <c r="H63" s="510"/>
      <c r="I63" s="510"/>
      <c r="J63" s="510"/>
      <c r="K63" s="510"/>
      <c r="L63" s="510"/>
      <c r="M63" s="510"/>
      <c r="N63" s="126"/>
      <c r="O63" s="126"/>
      <c r="P63" s="126"/>
      <c r="Q63" s="126"/>
      <c r="R63" s="123"/>
      <c r="S63" s="126"/>
      <c r="T63" s="123"/>
      <c r="U63" s="123"/>
      <c r="V63" s="123"/>
      <c r="W63" s="123"/>
      <c r="X63" s="123"/>
      <c r="Y63" s="123"/>
      <c r="Z63" s="123"/>
      <c r="AA63" s="123"/>
      <c r="AB63" s="123"/>
      <c r="AC63" s="123"/>
      <c r="AD63" s="123"/>
      <c r="AE63" s="123"/>
      <c r="AF63" s="123"/>
      <c r="AG63" s="123"/>
      <c r="AH63" s="123"/>
      <c r="AI63" s="123"/>
    </row>
    <row r="64" spans="1:35" ht="12.75" customHeight="1" x14ac:dyDescent="0.2">
      <c r="A64" s="123"/>
      <c r="B64" s="124"/>
      <c r="C64" s="125"/>
      <c r="D64" s="127">
        <f t="shared" ref="D64:D74" si="7">+D63+1</f>
        <v>16</v>
      </c>
      <c r="E64" s="510"/>
      <c r="F64" s="510"/>
      <c r="G64" s="510"/>
      <c r="H64" s="510"/>
      <c r="I64" s="510"/>
      <c r="J64" s="510"/>
      <c r="K64" s="510"/>
      <c r="L64" s="510"/>
      <c r="M64" s="510"/>
      <c r="N64" s="126"/>
      <c r="O64" s="126"/>
      <c r="P64" s="126"/>
      <c r="Q64" s="126"/>
      <c r="R64" s="123"/>
      <c r="S64" s="126"/>
      <c r="T64" s="123"/>
      <c r="U64" s="123"/>
      <c r="V64" s="123"/>
      <c r="W64" s="123"/>
      <c r="X64" s="123"/>
      <c r="Y64" s="123"/>
      <c r="Z64" s="123"/>
      <c r="AA64" s="123"/>
      <c r="AB64" s="123"/>
      <c r="AC64" s="123"/>
      <c r="AD64" s="123"/>
      <c r="AE64" s="123"/>
      <c r="AF64" s="123"/>
      <c r="AG64" s="123"/>
      <c r="AH64" s="123"/>
      <c r="AI64" s="123"/>
    </row>
    <row r="65" spans="1:35" ht="12.75" customHeight="1" x14ac:dyDescent="0.2">
      <c r="A65" s="123"/>
      <c r="B65" s="124"/>
      <c r="C65" s="125"/>
      <c r="D65" s="127">
        <f t="shared" si="7"/>
        <v>17</v>
      </c>
      <c r="E65" s="510"/>
      <c r="F65" s="510"/>
      <c r="G65" s="510"/>
      <c r="H65" s="510"/>
      <c r="I65" s="510"/>
      <c r="J65" s="510"/>
      <c r="K65" s="510"/>
      <c r="L65" s="510"/>
      <c r="M65" s="510"/>
      <c r="N65" s="126"/>
      <c r="O65" s="126"/>
      <c r="P65" s="126"/>
      <c r="Q65" s="126"/>
      <c r="R65" s="123"/>
      <c r="S65" s="126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3"/>
      <c r="AH65" s="123"/>
      <c r="AI65" s="123"/>
    </row>
    <row r="66" spans="1:35" ht="12.75" customHeight="1" x14ac:dyDescent="0.2">
      <c r="A66" s="123"/>
      <c r="B66" s="124"/>
      <c r="C66" s="125"/>
      <c r="D66" s="127">
        <f t="shared" si="7"/>
        <v>18</v>
      </c>
      <c r="E66" s="510"/>
      <c r="F66" s="510"/>
      <c r="G66" s="510"/>
      <c r="H66" s="510"/>
      <c r="I66" s="510"/>
      <c r="J66" s="510"/>
      <c r="K66" s="510"/>
      <c r="L66" s="510"/>
      <c r="M66" s="510"/>
      <c r="N66" s="126"/>
      <c r="O66" s="126"/>
      <c r="P66" s="126"/>
      <c r="Q66" s="126"/>
      <c r="R66" s="123"/>
      <c r="S66" s="126"/>
      <c r="T66" s="123"/>
      <c r="U66" s="123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  <c r="AG66" s="123"/>
      <c r="AH66" s="123"/>
      <c r="AI66" s="123"/>
    </row>
    <row r="67" spans="1:35" ht="12.75" customHeight="1" x14ac:dyDescent="0.2">
      <c r="A67" s="123"/>
      <c r="B67" s="124"/>
      <c r="C67" s="125"/>
      <c r="D67" s="127">
        <f t="shared" si="7"/>
        <v>19</v>
      </c>
      <c r="E67" s="510"/>
      <c r="F67" s="510"/>
      <c r="G67" s="510"/>
      <c r="H67" s="510"/>
      <c r="I67" s="510"/>
      <c r="J67" s="510"/>
      <c r="K67" s="510"/>
      <c r="L67" s="510"/>
      <c r="M67" s="510"/>
      <c r="N67" s="126"/>
      <c r="O67" s="126"/>
      <c r="P67" s="126"/>
      <c r="Q67" s="126"/>
      <c r="R67" s="123"/>
      <c r="S67" s="126"/>
      <c r="T67" s="123"/>
      <c r="U67" s="123"/>
      <c r="V67" s="123"/>
      <c r="W67" s="123"/>
      <c r="X67" s="123"/>
      <c r="Y67" s="123"/>
      <c r="Z67" s="123"/>
      <c r="AA67" s="123"/>
      <c r="AB67" s="123"/>
      <c r="AC67" s="123"/>
      <c r="AD67" s="123"/>
      <c r="AE67" s="123"/>
      <c r="AF67" s="123"/>
      <c r="AG67" s="123"/>
      <c r="AH67" s="123"/>
      <c r="AI67" s="123"/>
    </row>
    <row r="68" spans="1:35" ht="12.75" customHeight="1" x14ac:dyDescent="0.2">
      <c r="A68" s="123"/>
      <c r="B68" s="124"/>
      <c r="C68" s="125"/>
      <c r="D68" s="127">
        <f t="shared" si="7"/>
        <v>20</v>
      </c>
      <c r="E68" s="510"/>
      <c r="F68" s="510"/>
      <c r="G68" s="510"/>
      <c r="H68" s="510"/>
      <c r="I68" s="510"/>
      <c r="J68" s="510"/>
      <c r="K68" s="510"/>
      <c r="L68" s="510"/>
      <c r="M68" s="510"/>
      <c r="N68" s="126"/>
      <c r="O68" s="126"/>
      <c r="P68" s="126"/>
      <c r="Q68" s="126"/>
      <c r="R68" s="123"/>
      <c r="S68" s="126"/>
      <c r="T68" s="123"/>
      <c r="U68" s="123"/>
      <c r="V68" s="123"/>
      <c r="W68" s="123"/>
      <c r="X68" s="123"/>
      <c r="Y68" s="123"/>
      <c r="Z68" s="123"/>
      <c r="AA68" s="123"/>
      <c r="AB68" s="123"/>
      <c r="AC68" s="123"/>
      <c r="AD68" s="123"/>
      <c r="AE68" s="123"/>
      <c r="AF68" s="123"/>
      <c r="AG68" s="123"/>
      <c r="AH68" s="123"/>
      <c r="AI68" s="123"/>
    </row>
    <row r="69" spans="1:35" ht="12.75" customHeight="1" x14ac:dyDescent="0.2">
      <c r="A69" s="123"/>
      <c r="B69" s="124"/>
      <c r="C69" s="125"/>
      <c r="D69" s="127">
        <f t="shared" si="7"/>
        <v>21</v>
      </c>
      <c r="E69" s="510"/>
      <c r="F69" s="510"/>
      <c r="G69" s="510"/>
      <c r="H69" s="510"/>
      <c r="I69" s="510"/>
      <c r="J69" s="510"/>
      <c r="K69" s="510"/>
      <c r="L69" s="510"/>
      <c r="M69" s="510"/>
      <c r="N69" s="126"/>
      <c r="O69" s="126"/>
      <c r="P69" s="126"/>
      <c r="Q69" s="126"/>
      <c r="R69" s="123"/>
      <c r="S69" s="126"/>
      <c r="T69" s="123"/>
      <c r="U69" s="123"/>
      <c r="V69" s="123"/>
      <c r="W69" s="123"/>
      <c r="X69" s="123"/>
      <c r="Y69" s="123"/>
      <c r="Z69" s="123"/>
      <c r="AA69" s="123"/>
      <c r="AB69" s="123"/>
      <c r="AC69" s="123"/>
      <c r="AD69" s="123"/>
      <c r="AE69" s="123"/>
      <c r="AF69" s="123"/>
      <c r="AG69" s="123"/>
      <c r="AH69" s="123"/>
      <c r="AI69" s="123"/>
    </row>
    <row r="70" spans="1:35" ht="12.75" customHeight="1" x14ac:dyDescent="0.2">
      <c r="A70" s="123"/>
      <c r="B70" s="124"/>
      <c r="C70" s="125"/>
      <c r="D70" s="127">
        <f t="shared" si="7"/>
        <v>22</v>
      </c>
      <c r="E70" s="510"/>
      <c r="F70" s="510"/>
      <c r="G70" s="510"/>
      <c r="H70" s="510"/>
      <c r="I70" s="510"/>
      <c r="J70" s="510"/>
      <c r="K70" s="510"/>
      <c r="L70" s="510"/>
      <c r="M70" s="510"/>
      <c r="N70" s="126"/>
      <c r="O70" s="126"/>
      <c r="P70" s="126"/>
      <c r="Q70" s="126"/>
      <c r="R70" s="123"/>
      <c r="S70" s="126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</row>
    <row r="71" spans="1:35" ht="12.75" customHeight="1" x14ac:dyDescent="0.2">
      <c r="A71" s="123"/>
      <c r="B71" s="124"/>
      <c r="C71" s="125"/>
      <c r="D71" s="127">
        <f t="shared" si="7"/>
        <v>23</v>
      </c>
      <c r="E71" s="510"/>
      <c r="F71" s="510"/>
      <c r="G71" s="510"/>
      <c r="H71" s="510"/>
      <c r="I71" s="510"/>
      <c r="J71" s="510"/>
      <c r="K71" s="510"/>
      <c r="L71" s="510"/>
      <c r="M71" s="510"/>
      <c r="N71" s="126"/>
      <c r="O71" s="126"/>
      <c r="P71" s="126"/>
      <c r="Q71" s="126"/>
      <c r="R71" s="123"/>
      <c r="S71" s="126"/>
      <c r="T71" s="123"/>
      <c r="U71" s="123"/>
      <c r="V71" s="123"/>
      <c r="W71" s="123"/>
      <c r="X71" s="123"/>
      <c r="Y71" s="123"/>
      <c r="Z71" s="123"/>
      <c r="AA71" s="123"/>
      <c r="AB71" s="123"/>
      <c r="AC71" s="123"/>
      <c r="AD71" s="123"/>
      <c r="AE71" s="123"/>
      <c r="AF71" s="123"/>
      <c r="AG71" s="123"/>
      <c r="AH71" s="123"/>
      <c r="AI71" s="123"/>
    </row>
    <row r="72" spans="1:35" ht="12.75" customHeight="1" x14ac:dyDescent="0.2">
      <c r="A72" s="123"/>
      <c r="B72" s="124"/>
      <c r="C72" s="125"/>
      <c r="D72" s="127">
        <f t="shared" si="7"/>
        <v>24</v>
      </c>
      <c r="E72" s="510"/>
      <c r="F72" s="510"/>
      <c r="G72" s="510"/>
      <c r="H72" s="510"/>
      <c r="I72" s="510"/>
      <c r="J72" s="510"/>
      <c r="K72" s="510"/>
      <c r="L72" s="510"/>
      <c r="M72" s="510"/>
      <c r="N72" s="126"/>
      <c r="O72" s="126"/>
      <c r="P72" s="126"/>
      <c r="Q72" s="126"/>
      <c r="R72" s="123"/>
      <c r="S72" s="126"/>
      <c r="T72" s="123"/>
      <c r="U72" s="123"/>
      <c r="V72" s="123"/>
      <c r="W72" s="123"/>
      <c r="X72" s="123"/>
      <c r="Y72" s="123"/>
      <c r="Z72" s="123"/>
      <c r="AA72" s="123"/>
      <c r="AB72" s="123"/>
      <c r="AC72" s="123"/>
      <c r="AD72" s="123"/>
      <c r="AE72" s="123"/>
      <c r="AF72" s="123"/>
      <c r="AG72" s="123"/>
      <c r="AH72" s="123"/>
      <c r="AI72" s="123"/>
    </row>
    <row r="73" spans="1:35" ht="12.75" customHeight="1" x14ac:dyDescent="0.2">
      <c r="A73" s="123"/>
      <c r="B73" s="124"/>
      <c r="C73" s="125"/>
      <c r="D73" s="127">
        <f t="shared" si="7"/>
        <v>25</v>
      </c>
      <c r="E73" s="510"/>
      <c r="F73" s="510"/>
      <c r="G73" s="510"/>
      <c r="H73" s="510"/>
      <c r="I73" s="510"/>
      <c r="J73" s="510"/>
      <c r="K73" s="510"/>
      <c r="L73" s="510"/>
      <c r="M73" s="510"/>
      <c r="N73" s="126"/>
      <c r="O73" s="126"/>
      <c r="P73" s="126"/>
      <c r="Q73" s="126"/>
      <c r="R73" s="123"/>
      <c r="S73" s="126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</row>
    <row r="74" spans="1:35" ht="12.75" customHeight="1" x14ac:dyDescent="0.2">
      <c r="A74" s="123"/>
      <c r="B74" s="124"/>
      <c r="C74" s="125"/>
      <c r="D74" s="127">
        <f t="shared" si="7"/>
        <v>26</v>
      </c>
      <c r="E74" s="510"/>
      <c r="F74" s="510"/>
      <c r="G74" s="510"/>
      <c r="H74" s="510"/>
      <c r="I74" s="510"/>
      <c r="J74" s="510"/>
      <c r="K74" s="510"/>
      <c r="L74" s="510"/>
      <c r="M74" s="510"/>
      <c r="N74" s="126"/>
      <c r="O74" s="126"/>
      <c r="P74" s="126"/>
      <c r="Q74" s="126"/>
      <c r="R74" s="123"/>
      <c r="S74" s="126"/>
      <c r="T74" s="123"/>
      <c r="U74" s="123"/>
      <c r="V74" s="123"/>
      <c r="W74" s="123"/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3"/>
      <c r="AI74" s="123"/>
    </row>
    <row r="75" spans="1:35" ht="12" customHeight="1" x14ac:dyDescent="0.2">
      <c r="A75" s="123"/>
      <c r="B75" s="124"/>
      <c r="C75" s="125"/>
      <c r="D75" s="123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3"/>
      <c r="S75" s="126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</row>
    <row r="76" spans="1:35" ht="12" customHeight="1" x14ac:dyDescent="0.2">
      <c r="A76" s="123"/>
      <c r="B76" s="124"/>
      <c r="C76" s="125"/>
      <c r="D76" s="123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3"/>
      <c r="S76" s="126"/>
      <c r="T76" s="123"/>
      <c r="U76" s="123"/>
      <c r="V76" s="123"/>
      <c r="W76" s="123"/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3"/>
      <c r="AI76" s="123"/>
    </row>
    <row r="77" spans="1:35" ht="12" customHeight="1" x14ac:dyDescent="0.2">
      <c r="A77" s="123"/>
      <c r="B77" s="124"/>
      <c r="C77" s="125"/>
      <c r="D77" s="123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3"/>
      <c r="S77" s="126"/>
      <c r="T77" s="123"/>
      <c r="U77" s="123"/>
      <c r="V77" s="123"/>
      <c r="W77" s="123"/>
      <c r="X77" s="123"/>
      <c r="Y77" s="123"/>
      <c r="Z77" s="123"/>
      <c r="AA77" s="123"/>
      <c r="AB77" s="123"/>
      <c r="AC77" s="123"/>
      <c r="AD77" s="123"/>
      <c r="AE77" s="123"/>
      <c r="AF77" s="123"/>
      <c r="AG77" s="123"/>
      <c r="AH77" s="123"/>
      <c r="AI77" s="123"/>
    </row>
    <row r="78" spans="1:35" ht="12" customHeight="1" x14ac:dyDescent="0.2">
      <c r="A78" s="123"/>
      <c r="B78" s="124"/>
      <c r="C78" s="125"/>
      <c r="D78" s="123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3"/>
      <c r="S78" s="126"/>
      <c r="T78" s="123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</row>
    <row r="79" spans="1:35" ht="14.25" customHeight="1" x14ac:dyDescent="0.2">
      <c r="A79" s="121"/>
      <c r="B79" s="30"/>
      <c r="C79" s="122"/>
      <c r="D79" s="121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121"/>
      <c r="S79" s="94"/>
      <c r="T79" s="121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121"/>
      <c r="AI79" s="121"/>
    </row>
    <row r="80" spans="1:35" ht="14.25" customHeight="1" x14ac:dyDescent="0.2">
      <c r="A80" s="90"/>
      <c r="B80" s="90"/>
      <c r="C80" s="90"/>
      <c r="D80" s="30" t="s">
        <v>220</v>
      </c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90"/>
      <c r="S80" s="49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</row>
    <row r="81" spans="1:35" ht="14.25" customHeight="1" x14ac:dyDescent="0.2">
      <c r="A81" s="90"/>
      <c r="B81" s="90"/>
      <c r="C81" s="90"/>
      <c r="D81" s="90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90"/>
      <c r="S81" s="49"/>
      <c r="T81" s="90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90"/>
      <c r="AI81" s="90"/>
    </row>
    <row r="82" spans="1:35" ht="12.75" customHeight="1" x14ac:dyDescent="0.2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78"/>
      <c r="AI82" s="78"/>
    </row>
    <row r="83" spans="1:35" ht="12.75" customHeight="1" x14ac:dyDescent="0.2">
      <c r="A83" s="92"/>
      <c r="B83" s="92"/>
      <c r="C83" s="92"/>
      <c r="D83" s="92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92"/>
      <c r="S83" s="78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</row>
    <row r="84" spans="1:35" ht="12.75" customHeight="1" x14ac:dyDescent="0.2">
      <c r="A84" s="92"/>
      <c r="B84" s="92"/>
      <c r="C84" s="92"/>
      <c r="D84" s="92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92"/>
      <c r="S84" s="78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</row>
    <row r="85" spans="1:35" ht="12.75" customHeight="1" x14ac:dyDescent="0.2">
      <c r="A85" s="92"/>
      <c r="B85" s="92"/>
      <c r="C85" s="92"/>
      <c r="D85" s="92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92"/>
      <c r="S85" s="78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92"/>
    </row>
    <row r="86" spans="1:35" ht="12.75" customHeight="1" x14ac:dyDescent="0.2">
      <c r="A86" s="92"/>
      <c r="B86" s="92"/>
      <c r="C86" s="92"/>
      <c r="D86" s="92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92"/>
      <c r="S86" s="78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92"/>
    </row>
    <row r="87" spans="1:35" ht="12.75" customHeight="1" x14ac:dyDescent="0.2">
      <c r="A87" s="92"/>
      <c r="B87" s="92"/>
      <c r="C87" s="92"/>
      <c r="D87" s="92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92"/>
      <c r="S87" s="78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</row>
    <row r="88" spans="1:35" ht="12.75" customHeight="1" x14ac:dyDescent="0.2">
      <c r="A88" s="92"/>
      <c r="B88" s="92"/>
      <c r="C88" s="92"/>
      <c r="D88" s="92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92"/>
      <c r="S88" s="78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</row>
    <row r="89" spans="1:35" ht="12.75" customHeight="1" x14ac:dyDescent="0.2">
      <c r="A89" s="92"/>
      <c r="B89" s="92"/>
      <c r="C89" s="92"/>
      <c r="D89" s="479"/>
      <c r="E89" s="479"/>
      <c r="F89" s="479"/>
      <c r="G89" s="479"/>
      <c r="H89" s="479"/>
      <c r="I89" s="479"/>
      <c r="J89" s="479"/>
      <c r="K89" s="479"/>
      <c r="L89" s="479"/>
      <c r="M89" s="479"/>
      <c r="N89" s="479"/>
      <c r="O89" s="479"/>
      <c r="P89" s="479"/>
      <c r="Q89" s="479"/>
      <c r="R89" s="92"/>
      <c r="S89" s="78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</row>
    <row r="90" spans="1:35" ht="12.75" customHeight="1" x14ac:dyDescent="0.2">
      <c r="A90" s="92"/>
      <c r="B90" s="92"/>
      <c r="C90" s="92"/>
      <c r="D90" s="479"/>
      <c r="E90" s="479"/>
      <c r="F90" s="480" t="s">
        <v>5</v>
      </c>
      <c r="G90" s="480" t="s">
        <v>6</v>
      </c>
      <c r="H90" s="480" t="s">
        <v>7</v>
      </c>
      <c r="I90" s="480" t="s">
        <v>8</v>
      </c>
      <c r="J90" s="480" t="s">
        <v>9</v>
      </c>
      <c r="K90" s="480" t="s">
        <v>10</v>
      </c>
      <c r="L90" s="480" t="s">
        <v>11</v>
      </c>
      <c r="M90" s="480" t="s">
        <v>12</v>
      </c>
      <c r="N90" s="480" t="s">
        <v>13</v>
      </c>
      <c r="O90" s="480" t="s">
        <v>14</v>
      </c>
      <c r="P90" s="480" t="s">
        <v>15</v>
      </c>
      <c r="Q90" s="481" t="s">
        <v>16</v>
      </c>
      <c r="R90" s="92"/>
      <c r="S90" s="78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</row>
    <row r="91" spans="1:35" ht="12.75" customHeight="1" x14ac:dyDescent="0.2">
      <c r="A91" s="92"/>
      <c r="B91" s="92"/>
      <c r="C91" s="92"/>
      <c r="D91" s="479"/>
      <c r="E91" s="479" t="s">
        <v>48</v>
      </c>
      <c r="F91" s="482">
        <f t="shared" ref="F91:Q91" si="8">+F9</f>
        <v>3535.1377736030645</v>
      </c>
      <c r="G91" s="482">
        <f t="shared" si="8"/>
        <v>3858.4785835148564</v>
      </c>
      <c r="H91" s="482">
        <f t="shared" si="8"/>
        <v>3283.344245903224</v>
      </c>
      <c r="I91" s="482">
        <f t="shared" si="8"/>
        <v>2490.0035563878173</v>
      </c>
      <c r="J91" s="482">
        <f t="shared" si="8"/>
        <v>3087.0537303689039</v>
      </c>
      <c r="K91" s="482">
        <f t="shared" si="8"/>
        <v>4135.4679138007959</v>
      </c>
      <c r="L91" s="482">
        <f t="shared" si="8"/>
        <v>3251.9365952687631</v>
      </c>
      <c r="M91" s="482">
        <f t="shared" si="8"/>
        <v>2657.0328489446865</v>
      </c>
      <c r="N91" s="482">
        <f t="shared" si="8"/>
        <v>3418.8149690546625</v>
      </c>
      <c r="O91" s="482">
        <f t="shared" si="8"/>
        <v>3093.6457559374944</v>
      </c>
      <c r="P91" s="482">
        <f t="shared" si="8"/>
        <v>3497.388765316397</v>
      </c>
      <c r="Q91" s="482">
        <f t="shared" si="8"/>
        <v>2955.6029369157159</v>
      </c>
      <c r="R91" s="92"/>
      <c r="S91" s="78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</row>
    <row r="92" spans="1:35" ht="12.75" customHeight="1" x14ac:dyDescent="0.2">
      <c r="A92" s="92"/>
      <c r="B92" s="92"/>
      <c r="C92" s="92"/>
      <c r="D92" s="479"/>
      <c r="E92" s="479" t="s">
        <v>22</v>
      </c>
      <c r="F92" s="482">
        <f t="shared" ref="F92:Q92" si="9">+F30</f>
        <v>1402.0131750000003</v>
      </c>
      <c r="G92" s="482">
        <f t="shared" si="9"/>
        <v>1605.0551363914783</v>
      </c>
      <c r="H92" s="482">
        <f t="shared" si="9"/>
        <v>1095.8429756269679</v>
      </c>
      <c r="I92" s="482">
        <f t="shared" si="9"/>
        <v>1084.3735965328883</v>
      </c>
      <c r="J92" s="482">
        <f t="shared" si="9"/>
        <v>942.08511238684423</v>
      </c>
      <c r="K92" s="482">
        <f t="shared" si="9"/>
        <v>859.82103347303394</v>
      </c>
      <c r="L92" s="482">
        <f t="shared" si="9"/>
        <v>853.35444007771775</v>
      </c>
      <c r="M92" s="482">
        <f t="shared" si="9"/>
        <v>577.40247379217772</v>
      </c>
      <c r="N92" s="482">
        <f t="shared" si="9"/>
        <v>903.35563457286412</v>
      </c>
      <c r="O92" s="482">
        <f t="shared" si="9"/>
        <v>927.58233192729813</v>
      </c>
      <c r="P92" s="482">
        <f t="shared" si="9"/>
        <v>987.34205546418536</v>
      </c>
      <c r="Q92" s="482">
        <f t="shared" si="9"/>
        <v>1134.5082692381702</v>
      </c>
      <c r="R92" s="92"/>
      <c r="S92" s="78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</row>
    <row r="93" spans="1:35" ht="12.75" customHeight="1" x14ac:dyDescent="0.2">
      <c r="A93" s="92"/>
      <c r="B93" s="92"/>
      <c r="C93" s="92"/>
      <c r="D93" s="479"/>
      <c r="E93" s="479" t="s">
        <v>4</v>
      </c>
      <c r="F93" s="482">
        <f t="shared" ref="F93:Q93" si="10">+F92+F91</f>
        <v>4937.1509486030645</v>
      </c>
      <c r="G93" s="482">
        <f t="shared" si="10"/>
        <v>5463.5337199063342</v>
      </c>
      <c r="H93" s="482">
        <f t="shared" si="10"/>
        <v>4379.1872215301919</v>
      </c>
      <c r="I93" s="482">
        <f t="shared" si="10"/>
        <v>3574.3771529207056</v>
      </c>
      <c r="J93" s="482">
        <f t="shared" si="10"/>
        <v>4029.1388427557481</v>
      </c>
      <c r="K93" s="482">
        <f t="shared" si="10"/>
        <v>4995.2889472738298</v>
      </c>
      <c r="L93" s="482">
        <f t="shared" si="10"/>
        <v>4105.2910353464813</v>
      </c>
      <c r="M93" s="482">
        <f t="shared" si="10"/>
        <v>3234.4353227368642</v>
      </c>
      <c r="N93" s="482">
        <f t="shared" si="10"/>
        <v>4322.1706036275264</v>
      </c>
      <c r="O93" s="482">
        <f t="shared" si="10"/>
        <v>4021.2280878647925</v>
      </c>
      <c r="P93" s="482">
        <f t="shared" si="10"/>
        <v>4484.7308207805827</v>
      </c>
      <c r="Q93" s="482">
        <f t="shared" si="10"/>
        <v>4090.1112061538861</v>
      </c>
      <c r="R93" s="92"/>
      <c r="S93" s="78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</row>
    <row r="94" spans="1:35" ht="12.75" customHeight="1" x14ac:dyDescent="0.2">
      <c r="A94" s="92"/>
      <c r="B94" s="92"/>
      <c r="C94" s="92"/>
      <c r="D94" s="479"/>
      <c r="E94" s="479"/>
      <c r="F94" s="483"/>
      <c r="G94" s="483"/>
      <c r="H94" s="483"/>
      <c r="I94" s="483"/>
      <c r="J94" s="483"/>
      <c r="K94" s="483"/>
      <c r="L94" s="483"/>
      <c r="M94" s="483"/>
      <c r="N94" s="483"/>
      <c r="O94" s="483"/>
      <c r="P94" s="483"/>
      <c r="Q94" s="483"/>
      <c r="R94" s="92"/>
      <c r="S94" s="78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</row>
    <row r="95" spans="1:35" ht="12.75" customHeight="1" x14ac:dyDescent="0.2">
      <c r="A95" s="92"/>
      <c r="B95" s="92"/>
      <c r="C95" s="92"/>
      <c r="D95" s="92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92"/>
      <c r="S95" s="78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92"/>
    </row>
    <row r="96" spans="1:35" ht="12.75" customHeight="1" x14ac:dyDescent="0.2">
      <c r="A96" s="92"/>
      <c r="B96" s="92"/>
      <c r="C96" s="92"/>
      <c r="D96" s="92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92"/>
      <c r="S96" s="78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  <c r="AF96" s="92"/>
      <c r="AG96" s="92"/>
      <c r="AH96" s="92"/>
      <c r="AI96" s="92"/>
    </row>
    <row r="97" spans="1:35" ht="12.75" customHeight="1" x14ac:dyDescent="0.2">
      <c r="A97" s="92"/>
      <c r="B97" s="92"/>
      <c r="C97" s="92"/>
      <c r="D97" s="92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92"/>
      <c r="S97" s="78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</row>
    <row r="98" spans="1:35" ht="12.75" customHeight="1" x14ac:dyDescent="0.2">
      <c r="A98" s="92"/>
      <c r="B98" s="92"/>
      <c r="C98" s="92"/>
      <c r="D98" s="92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92"/>
      <c r="S98" s="78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92"/>
    </row>
    <row r="99" spans="1:35" ht="12.75" customHeight="1" x14ac:dyDescent="0.2">
      <c r="A99" s="92"/>
      <c r="B99" s="92"/>
      <c r="C99" s="92"/>
      <c r="D99" s="92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92"/>
      <c r="S99" s="78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2"/>
    </row>
    <row r="100" spans="1:35" ht="12.75" customHeight="1" x14ac:dyDescent="0.2">
      <c r="A100" s="92"/>
      <c r="B100" s="92"/>
      <c r="C100" s="92"/>
      <c r="D100" s="92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92"/>
      <c r="S100" s="78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</row>
    <row r="101" spans="1:35" ht="12.75" customHeight="1" x14ac:dyDescent="0.2">
      <c r="A101" s="92"/>
      <c r="B101" s="92"/>
      <c r="C101" s="92"/>
      <c r="D101" s="92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92"/>
      <c r="S101" s="78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</row>
    <row r="102" spans="1:35" ht="12.75" customHeight="1" x14ac:dyDescent="0.2">
      <c r="A102" s="92"/>
      <c r="B102" s="92"/>
      <c r="C102" s="92"/>
      <c r="D102" s="92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92"/>
      <c r="S102" s="78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</row>
    <row r="103" spans="1:35" ht="12.75" customHeight="1" x14ac:dyDescent="0.2">
      <c r="A103" s="92"/>
      <c r="B103" s="92"/>
      <c r="C103" s="92"/>
      <c r="D103" s="92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92"/>
      <c r="S103" s="78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</row>
    <row r="104" spans="1:35" ht="12.75" customHeight="1" x14ac:dyDescent="0.2">
      <c r="A104" s="92"/>
      <c r="B104" s="92"/>
      <c r="C104" s="92"/>
      <c r="D104" s="92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92"/>
      <c r="S104" s="78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</row>
    <row r="105" spans="1:35" ht="12.75" customHeight="1" x14ac:dyDescent="0.2">
      <c r="A105" s="92"/>
      <c r="B105" s="92"/>
      <c r="C105" s="92"/>
      <c r="D105" s="92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92"/>
      <c r="S105" s="78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</row>
    <row r="106" spans="1:35" ht="12.75" customHeight="1" x14ac:dyDescent="0.2">
      <c r="A106" s="92"/>
      <c r="B106" s="92"/>
      <c r="C106" s="92"/>
      <c r="D106" s="92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92"/>
      <c r="S106" s="78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</row>
    <row r="107" spans="1:35" ht="12.75" customHeight="1" x14ac:dyDescent="0.2">
      <c r="A107" s="92"/>
      <c r="B107" s="92"/>
      <c r="C107" s="92"/>
      <c r="D107" s="92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92"/>
      <c r="S107" s="78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92"/>
      <c r="AG107" s="92"/>
      <c r="AH107" s="92"/>
      <c r="AI107" s="92"/>
    </row>
    <row r="108" spans="1:35" ht="12.75" customHeight="1" x14ac:dyDescent="0.2">
      <c r="A108" s="92"/>
      <c r="B108" s="92"/>
      <c r="C108" s="92"/>
      <c r="D108" s="92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92"/>
      <c r="S108" s="78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92"/>
      <c r="AF108" s="92"/>
      <c r="AG108" s="92"/>
      <c r="AH108" s="92"/>
      <c r="AI108" s="92"/>
    </row>
    <row r="109" spans="1:35" ht="12.75" customHeight="1" x14ac:dyDescent="0.2">
      <c r="A109" s="92"/>
      <c r="B109" s="92"/>
      <c r="C109" s="92"/>
      <c r="D109" s="92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92"/>
      <c r="S109" s="78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  <c r="AD109" s="92"/>
      <c r="AE109" s="92"/>
      <c r="AF109" s="92"/>
      <c r="AG109" s="92"/>
      <c r="AH109" s="92"/>
      <c r="AI109" s="92"/>
    </row>
    <row r="110" spans="1:35" ht="12.75" customHeight="1" x14ac:dyDescent="0.2">
      <c r="A110" s="92"/>
      <c r="B110" s="92"/>
      <c r="C110" s="92"/>
      <c r="D110" s="92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92"/>
      <c r="S110" s="78"/>
      <c r="T110" s="92"/>
      <c r="U110" s="92"/>
      <c r="V110" s="92"/>
      <c r="W110" s="92"/>
      <c r="X110" s="92"/>
      <c r="Y110" s="92"/>
      <c r="Z110" s="92"/>
      <c r="AA110" s="92"/>
      <c r="AB110" s="92"/>
      <c r="AC110" s="92"/>
      <c r="AD110" s="92"/>
      <c r="AE110" s="92"/>
      <c r="AF110" s="92"/>
      <c r="AG110" s="92"/>
      <c r="AH110" s="92"/>
      <c r="AI110" s="92"/>
    </row>
    <row r="111" spans="1:35" ht="12.75" customHeight="1" x14ac:dyDescent="0.2">
      <c r="A111" s="92"/>
      <c r="B111" s="92"/>
      <c r="C111" s="92"/>
      <c r="D111" s="92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92"/>
      <c r="S111" s="78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  <c r="AE111" s="92"/>
      <c r="AF111" s="92"/>
      <c r="AG111" s="92"/>
      <c r="AH111" s="92"/>
      <c r="AI111" s="92"/>
    </row>
    <row r="112" spans="1:35" ht="12.75" customHeight="1" x14ac:dyDescent="0.2">
      <c r="A112" s="92"/>
      <c r="B112" s="92"/>
      <c r="C112" s="92"/>
      <c r="D112" s="92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92"/>
      <c r="S112" s="78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  <c r="AE112" s="92"/>
      <c r="AF112" s="92"/>
      <c r="AG112" s="92"/>
      <c r="AH112" s="92"/>
      <c r="AI112" s="92"/>
    </row>
    <row r="113" spans="1:35" ht="12.75" customHeight="1" x14ac:dyDescent="0.2">
      <c r="A113" s="92"/>
      <c r="B113" s="92"/>
      <c r="C113" s="92"/>
      <c r="D113" s="92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92"/>
      <c r="S113" s="78"/>
      <c r="T113" s="92"/>
      <c r="U113" s="92"/>
      <c r="V113" s="92"/>
      <c r="W113" s="92"/>
      <c r="X113" s="92"/>
      <c r="Y113" s="92"/>
      <c r="Z113" s="92"/>
      <c r="AA113" s="92"/>
      <c r="AB113" s="92"/>
      <c r="AC113" s="92"/>
      <c r="AD113" s="92"/>
      <c r="AE113" s="92"/>
      <c r="AF113" s="92"/>
      <c r="AG113" s="92"/>
      <c r="AH113" s="92"/>
      <c r="AI113" s="92"/>
    </row>
    <row r="114" spans="1:35" ht="12.75" customHeight="1" x14ac:dyDescent="0.2">
      <c r="A114" s="92"/>
      <c r="B114" s="92"/>
      <c r="C114" s="92"/>
      <c r="D114" s="92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92"/>
      <c r="S114" s="78"/>
      <c r="T114" s="92"/>
      <c r="U114" s="92"/>
      <c r="V114" s="92"/>
      <c r="W114" s="92"/>
      <c r="X114" s="92"/>
      <c r="Y114" s="92"/>
      <c r="Z114" s="92"/>
      <c r="AA114" s="92"/>
      <c r="AB114" s="92"/>
      <c r="AC114" s="92"/>
      <c r="AD114" s="92"/>
      <c r="AE114" s="92"/>
      <c r="AF114" s="92"/>
      <c r="AG114" s="92"/>
      <c r="AH114" s="92"/>
      <c r="AI114" s="92"/>
    </row>
    <row r="115" spans="1:35" ht="12.75" customHeight="1" x14ac:dyDescent="0.2">
      <c r="A115" s="92"/>
      <c r="B115" s="92"/>
      <c r="C115" s="92"/>
      <c r="D115" s="92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92"/>
      <c r="S115" s="78"/>
      <c r="T115" s="92"/>
      <c r="U115" s="92"/>
      <c r="V115" s="92"/>
      <c r="W115" s="92"/>
      <c r="X115" s="92"/>
      <c r="Y115" s="92"/>
      <c r="Z115" s="92"/>
      <c r="AA115" s="92"/>
      <c r="AB115" s="92"/>
      <c r="AC115" s="92"/>
      <c r="AD115" s="92"/>
      <c r="AE115" s="92"/>
      <c r="AF115" s="92"/>
      <c r="AG115" s="92"/>
      <c r="AH115" s="92"/>
      <c r="AI115" s="92"/>
    </row>
    <row r="116" spans="1:35" ht="12.75" customHeight="1" x14ac:dyDescent="0.2">
      <c r="A116" s="92"/>
      <c r="B116" s="92"/>
      <c r="C116" s="92"/>
      <c r="D116" s="92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92"/>
      <c r="S116" s="78"/>
      <c r="T116" s="92"/>
      <c r="U116" s="92"/>
      <c r="V116" s="92"/>
      <c r="W116" s="92"/>
      <c r="X116" s="92"/>
      <c r="Y116" s="92"/>
      <c r="Z116" s="92"/>
      <c r="AA116" s="92"/>
      <c r="AB116" s="92"/>
      <c r="AC116" s="92"/>
      <c r="AD116" s="92"/>
      <c r="AE116" s="92"/>
      <c r="AF116" s="92"/>
      <c r="AG116" s="92"/>
      <c r="AH116" s="92"/>
      <c r="AI116" s="92"/>
    </row>
    <row r="117" spans="1:35" ht="12.75" customHeight="1" x14ac:dyDescent="0.2">
      <c r="A117" s="92"/>
      <c r="B117" s="92"/>
      <c r="C117" s="92"/>
      <c r="D117" s="92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92"/>
      <c r="S117" s="78"/>
      <c r="T117" s="92"/>
      <c r="U117" s="92"/>
      <c r="V117" s="92"/>
      <c r="W117" s="92"/>
      <c r="X117" s="92"/>
      <c r="Y117" s="92"/>
      <c r="Z117" s="92"/>
      <c r="AA117" s="92"/>
      <c r="AB117" s="92"/>
      <c r="AC117" s="92"/>
      <c r="AD117" s="92"/>
      <c r="AE117" s="92"/>
      <c r="AF117" s="92"/>
      <c r="AG117" s="92"/>
      <c r="AH117" s="92"/>
      <c r="AI117" s="92"/>
    </row>
    <row r="118" spans="1:35" ht="12.75" customHeight="1" x14ac:dyDescent="0.2">
      <c r="A118" s="92"/>
      <c r="B118" s="92"/>
      <c r="C118" s="92"/>
      <c r="D118" s="92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92"/>
      <c r="S118" s="78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</row>
    <row r="119" spans="1:35" ht="12.75" customHeight="1" x14ac:dyDescent="0.2">
      <c r="A119" s="92"/>
      <c r="B119" s="92"/>
      <c r="C119" s="92"/>
      <c r="D119" s="92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92"/>
      <c r="S119" s="78"/>
      <c r="T119" s="92"/>
      <c r="U119" s="92"/>
      <c r="V119" s="92"/>
      <c r="W119" s="92"/>
      <c r="X119" s="92"/>
      <c r="Y119" s="92"/>
      <c r="Z119" s="92"/>
      <c r="AA119" s="92"/>
      <c r="AB119" s="92"/>
      <c r="AC119" s="92"/>
      <c r="AD119" s="92"/>
      <c r="AE119" s="92"/>
      <c r="AF119" s="92"/>
      <c r="AG119" s="92"/>
      <c r="AH119" s="92"/>
      <c r="AI119" s="92"/>
    </row>
    <row r="120" spans="1:35" ht="12.75" customHeight="1" x14ac:dyDescent="0.2">
      <c r="A120" s="92"/>
      <c r="B120" s="92"/>
      <c r="C120" s="92"/>
      <c r="D120" s="92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92"/>
      <c r="S120" s="78"/>
      <c r="T120" s="92"/>
      <c r="U120" s="92"/>
      <c r="V120" s="92"/>
      <c r="W120" s="92"/>
      <c r="X120" s="92"/>
      <c r="Y120" s="92"/>
      <c r="Z120" s="92"/>
      <c r="AA120" s="92"/>
      <c r="AB120" s="92"/>
      <c r="AC120" s="92"/>
      <c r="AD120" s="92"/>
      <c r="AE120" s="92"/>
      <c r="AF120" s="92"/>
      <c r="AG120" s="92"/>
      <c r="AH120" s="92"/>
      <c r="AI120" s="92"/>
    </row>
    <row r="121" spans="1:35" ht="12.75" customHeight="1" x14ac:dyDescent="0.2">
      <c r="A121" s="92"/>
      <c r="B121" s="92"/>
      <c r="C121" s="92"/>
      <c r="D121" s="92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92"/>
      <c r="S121" s="78"/>
      <c r="T121" s="92"/>
      <c r="U121" s="92"/>
      <c r="V121" s="92"/>
      <c r="W121" s="92"/>
      <c r="X121" s="92"/>
      <c r="Y121" s="92"/>
      <c r="Z121" s="92"/>
      <c r="AA121" s="92"/>
      <c r="AB121" s="92"/>
      <c r="AC121" s="92"/>
      <c r="AD121" s="92"/>
      <c r="AE121" s="92"/>
      <c r="AF121" s="92"/>
      <c r="AG121" s="92"/>
      <c r="AH121" s="92"/>
      <c r="AI121" s="92"/>
    </row>
    <row r="122" spans="1:35" ht="12.75" customHeight="1" x14ac:dyDescent="0.2">
      <c r="A122" s="92"/>
      <c r="B122" s="92"/>
      <c r="C122" s="92"/>
      <c r="D122" s="92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92"/>
      <c r="S122" s="78"/>
      <c r="T122" s="92"/>
      <c r="U122" s="92"/>
      <c r="V122" s="92"/>
      <c r="W122" s="92"/>
      <c r="X122" s="92"/>
      <c r="Y122" s="92"/>
      <c r="Z122" s="92"/>
      <c r="AA122" s="92"/>
      <c r="AB122" s="92"/>
      <c r="AC122" s="92"/>
      <c r="AD122" s="92"/>
      <c r="AE122" s="92"/>
      <c r="AF122" s="92"/>
      <c r="AG122" s="92"/>
      <c r="AH122" s="92"/>
      <c r="AI122" s="92"/>
    </row>
    <row r="123" spans="1:35" ht="12.75" customHeight="1" x14ac:dyDescent="0.2">
      <c r="A123" s="92"/>
      <c r="B123" s="92"/>
      <c r="C123" s="92"/>
      <c r="D123" s="92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92"/>
      <c r="S123" s="78"/>
      <c r="T123" s="92"/>
      <c r="U123" s="92"/>
      <c r="V123" s="92"/>
      <c r="W123" s="92"/>
      <c r="X123" s="92"/>
      <c r="Y123" s="92"/>
      <c r="Z123" s="92"/>
      <c r="AA123" s="92"/>
      <c r="AB123" s="92"/>
      <c r="AC123" s="92"/>
      <c r="AD123" s="92"/>
      <c r="AE123" s="92"/>
      <c r="AF123" s="92"/>
      <c r="AG123" s="92"/>
      <c r="AH123" s="92"/>
      <c r="AI123" s="92"/>
    </row>
    <row r="124" spans="1:35" ht="12.75" customHeight="1" x14ac:dyDescent="0.2">
      <c r="A124" s="92"/>
      <c r="B124" s="92"/>
      <c r="C124" s="92"/>
      <c r="D124" s="92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92"/>
      <c r="S124" s="78"/>
      <c r="T124" s="92"/>
      <c r="U124" s="92"/>
      <c r="V124" s="92"/>
      <c r="W124" s="92"/>
      <c r="X124" s="92"/>
      <c r="Y124" s="92"/>
      <c r="Z124" s="92"/>
      <c r="AA124" s="92"/>
      <c r="AB124" s="92"/>
      <c r="AC124" s="92"/>
      <c r="AD124" s="92"/>
      <c r="AE124" s="92"/>
      <c r="AF124" s="92"/>
      <c r="AG124" s="92"/>
      <c r="AH124" s="92"/>
      <c r="AI124" s="92"/>
    </row>
    <row r="125" spans="1:35" ht="12.75" customHeight="1" x14ac:dyDescent="0.2">
      <c r="A125" s="92"/>
      <c r="B125" s="92"/>
      <c r="C125" s="92"/>
      <c r="D125" s="92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92"/>
      <c r="S125" s="78"/>
      <c r="T125" s="92"/>
      <c r="U125" s="92"/>
      <c r="V125" s="92"/>
      <c r="W125" s="92"/>
      <c r="X125" s="92"/>
      <c r="Y125" s="92"/>
      <c r="Z125" s="92"/>
      <c r="AA125" s="92"/>
      <c r="AB125" s="92"/>
      <c r="AC125" s="92"/>
      <c r="AD125" s="92"/>
      <c r="AE125" s="92"/>
      <c r="AF125" s="92"/>
      <c r="AG125" s="92"/>
      <c r="AH125" s="92"/>
      <c r="AI125" s="92"/>
    </row>
    <row r="126" spans="1:35" ht="12.75" customHeight="1" x14ac:dyDescent="0.2">
      <c r="A126" s="92"/>
      <c r="B126" s="92"/>
      <c r="C126" s="92"/>
      <c r="D126" s="92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92"/>
      <c r="S126" s="78"/>
      <c r="T126" s="92"/>
      <c r="U126" s="92"/>
      <c r="V126" s="92"/>
      <c r="W126" s="92"/>
      <c r="X126" s="92"/>
      <c r="Y126" s="92"/>
      <c r="Z126" s="92"/>
      <c r="AA126" s="92"/>
      <c r="AB126" s="92"/>
      <c r="AC126" s="92"/>
      <c r="AD126" s="92"/>
      <c r="AE126" s="92"/>
      <c r="AF126" s="92"/>
      <c r="AG126" s="92"/>
      <c r="AH126" s="92"/>
      <c r="AI126" s="92"/>
    </row>
    <row r="127" spans="1:35" ht="12.75" customHeight="1" x14ac:dyDescent="0.2">
      <c r="A127" s="92"/>
      <c r="B127" s="92"/>
      <c r="C127" s="92"/>
      <c r="D127" s="92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92"/>
      <c r="S127" s="78"/>
      <c r="T127" s="92"/>
      <c r="U127" s="92"/>
      <c r="V127" s="92"/>
      <c r="W127" s="92"/>
      <c r="X127" s="92"/>
      <c r="Y127" s="92"/>
      <c r="Z127" s="92"/>
      <c r="AA127" s="92"/>
      <c r="AB127" s="92"/>
      <c r="AC127" s="92"/>
      <c r="AD127" s="92"/>
      <c r="AE127" s="92"/>
      <c r="AF127" s="92"/>
      <c r="AG127" s="92"/>
      <c r="AH127" s="92"/>
      <c r="AI127" s="92"/>
    </row>
    <row r="128" spans="1:35" ht="12.75" customHeight="1" x14ac:dyDescent="0.2">
      <c r="A128" s="92"/>
      <c r="B128" s="92"/>
      <c r="C128" s="92"/>
      <c r="D128" s="92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92"/>
      <c r="S128" s="78"/>
      <c r="T128" s="92"/>
      <c r="U128" s="92"/>
      <c r="V128" s="92"/>
      <c r="W128" s="92"/>
      <c r="X128" s="92"/>
      <c r="Y128" s="92"/>
      <c r="Z128" s="92"/>
      <c r="AA128" s="92"/>
      <c r="AB128" s="92"/>
      <c r="AC128" s="92"/>
      <c r="AD128" s="92"/>
      <c r="AE128" s="92"/>
      <c r="AF128" s="92"/>
      <c r="AG128" s="92"/>
      <c r="AH128" s="92"/>
      <c r="AI128" s="92"/>
    </row>
    <row r="129" spans="1:35" ht="12.75" customHeight="1" x14ac:dyDescent="0.2">
      <c r="A129" s="92"/>
      <c r="B129" s="92"/>
      <c r="C129" s="92"/>
      <c r="D129" s="92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92"/>
      <c r="S129" s="78"/>
      <c r="T129" s="92"/>
      <c r="U129" s="92"/>
      <c r="V129" s="92"/>
      <c r="W129" s="92"/>
      <c r="X129" s="92"/>
      <c r="Y129" s="92"/>
      <c r="Z129" s="92"/>
      <c r="AA129" s="92"/>
      <c r="AB129" s="92"/>
      <c r="AC129" s="92"/>
      <c r="AD129" s="92"/>
      <c r="AE129" s="92"/>
      <c r="AF129" s="92"/>
      <c r="AG129" s="92"/>
      <c r="AH129" s="92"/>
      <c r="AI129" s="92"/>
    </row>
    <row r="130" spans="1:35" ht="12.75" customHeight="1" x14ac:dyDescent="0.2">
      <c r="A130" s="92"/>
      <c r="B130" s="92"/>
      <c r="C130" s="92"/>
      <c r="D130" s="92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92"/>
      <c r="S130" s="78"/>
      <c r="T130" s="92"/>
      <c r="U130" s="92"/>
      <c r="V130" s="92"/>
      <c r="W130" s="92"/>
      <c r="X130" s="92"/>
      <c r="Y130" s="92"/>
      <c r="Z130" s="92"/>
      <c r="AA130" s="92"/>
      <c r="AB130" s="92"/>
      <c r="AC130" s="92"/>
      <c r="AD130" s="92"/>
      <c r="AE130" s="92"/>
      <c r="AF130" s="92"/>
      <c r="AG130" s="92"/>
      <c r="AH130" s="92"/>
      <c r="AI130" s="92"/>
    </row>
    <row r="131" spans="1:35" ht="12.75" customHeight="1" x14ac:dyDescent="0.2">
      <c r="A131" s="92"/>
      <c r="B131" s="92"/>
      <c r="C131" s="92"/>
      <c r="D131" s="92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92"/>
      <c r="S131" s="78"/>
      <c r="T131" s="92"/>
      <c r="U131" s="92"/>
      <c r="V131" s="92"/>
      <c r="W131" s="92"/>
      <c r="X131" s="92"/>
      <c r="Y131" s="92"/>
      <c r="Z131" s="92"/>
      <c r="AA131" s="92"/>
      <c r="AB131" s="92"/>
      <c r="AC131" s="92"/>
      <c r="AD131" s="92"/>
      <c r="AE131" s="92"/>
      <c r="AF131" s="92"/>
      <c r="AG131" s="92"/>
      <c r="AH131" s="92"/>
      <c r="AI131" s="92"/>
    </row>
    <row r="132" spans="1:35" ht="12.75" customHeight="1" x14ac:dyDescent="0.2">
      <c r="A132" s="92"/>
      <c r="B132" s="92"/>
      <c r="C132" s="92"/>
      <c r="D132" s="92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92"/>
      <c r="S132" s="78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  <c r="AF132" s="92"/>
      <c r="AG132" s="92"/>
      <c r="AH132" s="92"/>
      <c r="AI132" s="92"/>
    </row>
    <row r="133" spans="1:35" ht="12.75" customHeight="1" x14ac:dyDescent="0.2">
      <c r="A133" s="92"/>
      <c r="B133" s="92"/>
      <c r="C133" s="92"/>
      <c r="D133" s="92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92"/>
      <c r="S133" s="78"/>
      <c r="T133" s="92"/>
      <c r="U133" s="92"/>
      <c r="V133" s="92"/>
      <c r="W133" s="92"/>
      <c r="X133" s="92"/>
      <c r="Y133" s="92"/>
      <c r="Z133" s="92"/>
      <c r="AA133" s="92"/>
      <c r="AB133" s="92"/>
      <c r="AC133" s="92"/>
      <c r="AD133" s="92"/>
      <c r="AE133" s="92"/>
      <c r="AF133" s="92"/>
      <c r="AG133" s="92"/>
      <c r="AH133" s="92"/>
      <c r="AI133" s="92"/>
    </row>
    <row r="134" spans="1:35" ht="12.75" customHeight="1" x14ac:dyDescent="0.2">
      <c r="A134" s="92"/>
      <c r="B134" s="92"/>
      <c r="C134" s="92"/>
      <c r="D134" s="92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92"/>
      <c r="S134" s="78"/>
      <c r="T134" s="92"/>
      <c r="U134" s="92"/>
      <c r="V134" s="92"/>
      <c r="W134" s="92"/>
      <c r="X134" s="92"/>
      <c r="Y134" s="92"/>
      <c r="Z134" s="92"/>
      <c r="AA134" s="92"/>
      <c r="AB134" s="92"/>
      <c r="AC134" s="92"/>
      <c r="AD134" s="92"/>
      <c r="AE134" s="92"/>
      <c r="AF134" s="92"/>
      <c r="AG134" s="92"/>
      <c r="AH134" s="92"/>
      <c r="AI134" s="92"/>
    </row>
    <row r="135" spans="1:35" ht="12.75" customHeight="1" x14ac:dyDescent="0.2">
      <c r="A135" s="92"/>
      <c r="B135" s="92"/>
      <c r="C135" s="92"/>
      <c r="D135" s="92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92"/>
      <c r="S135" s="78"/>
      <c r="T135" s="92"/>
      <c r="U135" s="92"/>
      <c r="V135" s="92"/>
      <c r="W135" s="92"/>
      <c r="X135" s="92"/>
      <c r="Y135" s="92"/>
      <c r="Z135" s="92"/>
      <c r="AA135" s="92"/>
      <c r="AB135" s="92"/>
      <c r="AC135" s="92"/>
      <c r="AD135" s="92"/>
      <c r="AE135" s="92"/>
      <c r="AF135" s="92"/>
      <c r="AG135" s="92"/>
      <c r="AH135" s="92"/>
      <c r="AI135" s="92"/>
    </row>
    <row r="136" spans="1:35" ht="12.75" customHeight="1" x14ac:dyDescent="0.2">
      <c r="A136" s="92"/>
      <c r="B136" s="92"/>
      <c r="C136" s="92"/>
      <c r="D136" s="92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92"/>
      <c r="S136" s="78"/>
      <c r="T136" s="92"/>
      <c r="U136" s="92"/>
      <c r="V136" s="92"/>
      <c r="W136" s="92"/>
      <c r="X136" s="92"/>
      <c r="Y136" s="92"/>
      <c r="Z136" s="92"/>
      <c r="AA136" s="92"/>
      <c r="AB136" s="92"/>
      <c r="AC136" s="92"/>
      <c r="AD136" s="92"/>
      <c r="AE136" s="92"/>
      <c r="AF136" s="92"/>
      <c r="AG136" s="92"/>
      <c r="AH136" s="92"/>
      <c r="AI136" s="92"/>
    </row>
    <row r="137" spans="1:35" ht="12.75" customHeight="1" x14ac:dyDescent="0.2">
      <c r="A137" s="92"/>
      <c r="B137" s="92"/>
      <c r="C137" s="92"/>
      <c r="D137" s="92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92"/>
      <c r="S137" s="78"/>
      <c r="T137" s="92"/>
      <c r="U137" s="92"/>
      <c r="V137" s="92"/>
      <c r="W137" s="92"/>
      <c r="X137" s="92"/>
      <c r="Y137" s="92"/>
      <c r="Z137" s="92"/>
      <c r="AA137" s="92"/>
      <c r="AB137" s="92"/>
      <c r="AC137" s="92"/>
      <c r="AD137" s="92"/>
      <c r="AE137" s="92"/>
      <c r="AF137" s="92"/>
      <c r="AG137" s="92"/>
      <c r="AH137" s="92"/>
      <c r="AI137" s="92"/>
    </row>
    <row r="138" spans="1:35" ht="12.75" customHeight="1" x14ac:dyDescent="0.2">
      <c r="A138" s="92"/>
      <c r="B138" s="92"/>
      <c r="C138" s="92"/>
      <c r="D138" s="92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92"/>
      <c r="S138" s="78"/>
      <c r="T138" s="92"/>
      <c r="U138" s="92"/>
      <c r="V138" s="92"/>
      <c r="W138" s="92"/>
      <c r="X138" s="92"/>
      <c r="Y138" s="92"/>
      <c r="Z138" s="92"/>
      <c r="AA138" s="92"/>
      <c r="AB138" s="92"/>
      <c r="AC138" s="92"/>
      <c r="AD138" s="92"/>
      <c r="AE138" s="92"/>
      <c r="AF138" s="92"/>
      <c r="AG138" s="92"/>
      <c r="AH138" s="92"/>
      <c r="AI138" s="92"/>
    </row>
    <row r="139" spans="1:35" ht="12.75" customHeight="1" x14ac:dyDescent="0.2">
      <c r="A139" s="92"/>
      <c r="B139" s="92"/>
      <c r="C139" s="92"/>
      <c r="D139" s="92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92"/>
      <c r="S139" s="78"/>
      <c r="T139" s="92"/>
      <c r="U139" s="92"/>
      <c r="V139" s="92"/>
      <c r="W139" s="92"/>
      <c r="X139" s="92"/>
      <c r="Y139" s="92"/>
      <c r="Z139" s="92"/>
      <c r="AA139" s="92"/>
      <c r="AB139" s="92"/>
      <c r="AC139" s="92"/>
      <c r="AD139" s="92"/>
      <c r="AE139" s="92"/>
      <c r="AF139" s="92"/>
      <c r="AG139" s="92"/>
      <c r="AH139" s="92"/>
      <c r="AI139" s="92"/>
    </row>
    <row r="140" spans="1:35" ht="12.75" customHeight="1" x14ac:dyDescent="0.2">
      <c r="A140" s="92"/>
      <c r="B140" s="92"/>
      <c r="C140" s="92"/>
      <c r="D140" s="92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92"/>
      <c r="S140" s="78"/>
      <c r="T140" s="92"/>
      <c r="U140" s="92"/>
      <c r="V140" s="92"/>
      <c r="W140" s="92"/>
      <c r="X140" s="92"/>
      <c r="Y140" s="92"/>
      <c r="Z140" s="92"/>
      <c r="AA140" s="92"/>
      <c r="AB140" s="92"/>
      <c r="AC140" s="92"/>
      <c r="AD140" s="92"/>
      <c r="AE140" s="92"/>
      <c r="AF140" s="92"/>
      <c r="AG140" s="92"/>
      <c r="AH140" s="92"/>
      <c r="AI140" s="92"/>
    </row>
    <row r="141" spans="1:35" ht="12.75" customHeight="1" x14ac:dyDescent="0.2">
      <c r="A141" s="92"/>
      <c r="B141" s="92"/>
      <c r="C141" s="92"/>
      <c r="D141" s="92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92"/>
      <c r="S141" s="78"/>
      <c r="T141" s="92"/>
      <c r="U141" s="92"/>
      <c r="V141" s="92"/>
      <c r="W141" s="92"/>
      <c r="X141" s="92"/>
      <c r="Y141" s="92"/>
      <c r="Z141" s="92"/>
      <c r="AA141" s="92"/>
      <c r="AB141" s="92"/>
      <c r="AC141" s="92"/>
      <c r="AD141" s="92"/>
      <c r="AE141" s="92"/>
      <c r="AF141" s="92"/>
      <c r="AG141" s="92"/>
      <c r="AH141" s="92"/>
      <c r="AI141" s="92"/>
    </row>
    <row r="142" spans="1:35" ht="12.75" customHeight="1" x14ac:dyDescent="0.2">
      <c r="A142" s="92"/>
      <c r="B142" s="92"/>
      <c r="C142" s="92"/>
      <c r="D142" s="92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92"/>
      <c r="S142" s="78"/>
      <c r="T142" s="92"/>
      <c r="U142" s="92"/>
      <c r="V142" s="92"/>
      <c r="W142" s="92"/>
      <c r="X142" s="92"/>
      <c r="Y142" s="92"/>
      <c r="Z142" s="92"/>
      <c r="AA142" s="92"/>
      <c r="AB142" s="92"/>
      <c r="AC142" s="92"/>
      <c r="AD142" s="92"/>
      <c r="AE142" s="92"/>
      <c r="AF142" s="92"/>
      <c r="AG142" s="92"/>
      <c r="AH142" s="92"/>
      <c r="AI142" s="92"/>
    </row>
    <row r="143" spans="1:35" ht="12.75" customHeight="1" x14ac:dyDescent="0.2">
      <c r="A143" s="92"/>
      <c r="B143" s="92"/>
      <c r="C143" s="92"/>
      <c r="D143" s="92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92"/>
      <c r="S143" s="78"/>
      <c r="T143" s="92"/>
      <c r="U143" s="92"/>
      <c r="V143" s="92"/>
      <c r="W143" s="92"/>
      <c r="X143" s="92"/>
      <c r="Y143" s="92"/>
      <c r="Z143" s="92"/>
      <c r="AA143" s="92"/>
      <c r="AB143" s="92"/>
      <c r="AC143" s="92"/>
      <c r="AD143" s="92"/>
      <c r="AE143" s="92"/>
      <c r="AF143" s="92"/>
      <c r="AG143" s="92"/>
      <c r="AH143" s="92"/>
      <c r="AI143" s="92"/>
    </row>
    <row r="144" spans="1:35" ht="12.75" customHeight="1" x14ac:dyDescent="0.2">
      <c r="A144" s="92"/>
      <c r="B144" s="92"/>
      <c r="C144" s="92"/>
      <c r="D144" s="92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92"/>
      <c r="S144" s="78"/>
      <c r="T144" s="92"/>
      <c r="U144" s="92"/>
      <c r="V144" s="92"/>
      <c r="W144" s="92"/>
      <c r="X144" s="92"/>
      <c r="Y144" s="92"/>
      <c r="Z144" s="92"/>
      <c r="AA144" s="92"/>
      <c r="AB144" s="92"/>
      <c r="AC144" s="92"/>
      <c r="AD144" s="92"/>
      <c r="AE144" s="92"/>
      <c r="AF144" s="92"/>
      <c r="AG144" s="92"/>
      <c r="AH144" s="92"/>
      <c r="AI144" s="92"/>
    </row>
    <row r="145" spans="1:35" ht="12.75" customHeight="1" x14ac:dyDescent="0.2">
      <c r="A145" s="92"/>
      <c r="B145" s="92"/>
      <c r="C145" s="92"/>
      <c r="D145" s="92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92"/>
      <c r="S145" s="78"/>
      <c r="T145" s="92"/>
      <c r="U145" s="92"/>
      <c r="V145" s="92"/>
      <c r="W145" s="92"/>
      <c r="X145" s="92"/>
      <c r="Y145" s="92"/>
      <c r="Z145" s="92"/>
      <c r="AA145" s="92"/>
      <c r="AB145" s="92"/>
      <c r="AC145" s="92"/>
      <c r="AD145" s="92"/>
      <c r="AE145" s="92"/>
      <c r="AF145" s="92"/>
      <c r="AG145" s="92"/>
      <c r="AH145" s="92"/>
      <c r="AI145" s="92"/>
    </row>
    <row r="146" spans="1:35" ht="12.75" customHeight="1" x14ac:dyDescent="0.2">
      <c r="A146" s="92"/>
      <c r="B146" s="92"/>
      <c r="C146" s="92"/>
      <c r="D146" s="92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92"/>
      <c r="S146" s="78"/>
      <c r="T146" s="92"/>
      <c r="U146" s="92"/>
      <c r="V146" s="92"/>
      <c r="W146" s="92"/>
      <c r="X146" s="92"/>
      <c r="Y146" s="92"/>
      <c r="Z146" s="92"/>
      <c r="AA146" s="92"/>
      <c r="AB146" s="92"/>
      <c r="AC146" s="92"/>
      <c r="AD146" s="92"/>
      <c r="AE146" s="92"/>
      <c r="AF146" s="92"/>
      <c r="AG146" s="92"/>
      <c r="AH146" s="92"/>
      <c r="AI146" s="92"/>
    </row>
    <row r="147" spans="1:35" ht="12.75" customHeight="1" x14ac:dyDescent="0.2">
      <c r="A147" s="92"/>
      <c r="B147" s="92"/>
      <c r="C147" s="92"/>
      <c r="D147" s="92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92"/>
      <c r="S147" s="78"/>
      <c r="T147" s="92"/>
      <c r="U147" s="92"/>
      <c r="V147" s="92"/>
      <c r="W147" s="92"/>
      <c r="X147" s="92"/>
      <c r="Y147" s="92"/>
      <c r="Z147" s="92"/>
      <c r="AA147" s="92"/>
      <c r="AB147" s="92"/>
      <c r="AC147" s="92"/>
      <c r="AD147" s="92"/>
      <c r="AE147" s="92"/>
      <c r="AF147" s="92"/>
      <c r="AG147" s="92"/>
      <c r="AH147" s="92"/>
      <c r="AI147" s="92"/>
    </row>
    <row r="148" spans="1:35" ht="12.75" customHeight="1" x14ac:dyDescent="0.2">
      <c r="A148" s="92"/>
      <c r="B148" s="92"/>
      <c r="C148" s="92"/>
      <c r="D148" s="92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92"/>
      <c r="S148" s="78"/>
      <c r="T148" s="92"/>
      <c r="U148" s="92"/>
      <c r="V148" s="92"/>
      <c r="W148" s="92"/>
      <c r="X148" s="92"/>
      <c r="Y148" s="92"/>
      <c r="Z148" s="92"/>
      <c r="AA148" s="92"/>
      <c r="AB148" s="92"/>
      <c r="AC148" s="92"/>
      <c r="AD148" s="92"/>
      <c r="AE148" s="92"/>
      <c r="AF148" s="92"/>
      <c r="AG148" s="92"/>
      <c r="AH148" s="92"/>
      <c r="AI148" s="92"/>
    </row>
    <row r="149" spans="1:35" ht="12.75" customHeight="1" x14ac:dyDescent="0.2">
      <c r="A149" s="92"/>
      <c r="B149" s="92"/>
      <c r="C149" s="92"/>
      <c r="D149" s="92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92"/>
      <c r="S149" s="78"/>
      <c r="T149" s="92"/>
      <c r="U149" s="92"/>
      <c r="V149" s="92"/>
      <c r="W149" s="92"/>
      <c r="X149" s="92"/>
      <c r="Y149" s="92"/>
      <c r="Z149" s="92"/>
      <c r="AA149" s="92"/>
      <c r="AB149" s="92"/>
      <c r="AC149" s="92"/>
      <c r="AD149" s="92"/>
      <c r="AE149" s="92"/>
      <c r="AF149" s="92"/>
      <c r="AG149" s="92"/>
      <c r="AH149" s="92"/>
      <c r="AI149" s="92"/>
    </row>
    <row r="150" spans="1:35" ht="12.75" customHeight="1" x14ac:dyDescent="0.2">
      <c r="A150" s="92"/>
      <c r="B150" s="92"/>
      <c r="C150" s="92"/>
      <c r="D150" s="92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92"/>
      <c r="S150" s="78"/>
      <c r="T150" s="92"/>
      <c r="U150" s="92"/>
      <c r="V150" s="92"/>
      <c r="W150" s="92"/>
      <c r="X150" s="92"/>
      <c r="Y150" s="92"/>
      <c r="Z150" s="92"/>
      <c r="AA150" s="92"/>
      <c r="AB150" s="92"/>
      <c r="AC150" s="92"/>
      <c r="AD150" s="92"/>
      <c r="AE150" s="92"/>
      <c r="AF150" s="92"/>
      <c r="AG150" s="92"/>
      <c r="AH150" s="92"/>
      <c r="AI150" s="92"/>
    </row>
    <row r="151" spans="1:35" ht="12.75" customHeight="1" x14ac:dyDescent="0.2">
      <c r="A151" s="92"/>
      <c r="B151" s="92"/>
      <c r="C151" s="92"/>
      <c r="D151" s="92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92"/>
      <c r="S151" s="78"/>
      <c r="T151" s="92"/>
      <c r="U151" s="92"/>
      <c r="V151" s="92"/>
      <c r="W151" s="92"/>
      <c r="X151" s="92"/>
      <c r="Y151" s="92"/>
      <c r="Z151" s="92"/>
      <c r="AA151" s="92"/>
      <c r="AB151" s="92"/>
      <c r="AC151" s="92"/>
      <c r="AD151" s="92"/>
      <c r="AE151" s="92"/>
      <c r="AF151" s="92"/>
      <c r="AG151" s="92"/>
      <c r="AH151" s="92"/>
      <c r="AI151" s="92"/>
    </row>
    <row r="152" spans="1:35" ht="12.75" customHeight="1" x14ac:dyDescent="0.2">
      <c r="A152" s="92"/>
      <c r="B152" s="92"/>
      <c r="C152" s="92"/>
      <c r="D152" s="92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92"/>
      <c r="S152" s="78"/>
      <c r="T152" s="92"/>
      <c r="U152" s="92"/>
      <c r="V152" s="92"/>
      <c r="W152" s="92"/>
      <c r="X152" s="92"/>
      <c r="Y152" s="92"/>
      <c r="Z152" s="92"/>
      <c r="AA152" s="92"/>
      <c r="AB152" s="92"/>
      <c r="AC152" s="92"/>
      <c r="AD152" s="92"/>
      <c r="AE152" s="92"/>
      <c r="AF152" s="92"/>
      <c r="AG152" s="92"/>
      <c r="AH152" s="92"/>
      <c r="AI152" s="92"/>
    </row>
    <row r="153" spans="1:35" ht="12.75" customHeight="1" x14ac:dyDescent="0.2">
      <c r="A153" s="92"/>
      <c r="B153" s="92"/>
      <c r="C153" s="92"/>
      <c r="D153" s="92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92"/>
      <c r="S153" s="78"/>
      <c r="T153" s="92"/>
      <c r="U153" s="92"/>
      <c r="V153" s="92"/>
      <c r="W153" s="92"/>
      <c r="X153" s="92"/>
      <c r="Y153" s="92"/>
      <c r="Z153" s="92"/>
      <c r="AA153" s="92"/>
      <c r="AB153" s="92"/>
      <c r="AC153" s="92"/>
      <c r="AD153" s="92"/>
      <c r="AE153" s="92"/>
      <c r="AF153" s="92"/>
      <c r="AG153" s="92"/>
      <c r="AH153" s="92"/>
      <c r="AI153" s="92"/>
    </row>
    <row r="154" spans="1:35" ht="12.75" customHeight="1" x14ac:dyDescent="0.2">
      <c r="A154" s="92"/>
      <c r="B154" s="92"/>
      <c r="C154" s="92"/>
      <c r="D154" s="92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92"/>
      <c r="S154" s="78"/>
      <c r="T154" s="92"/>
      <c r="U154" s="92"/>
      <c r="V154" s="92"/>
      <c r="W154" s="92"/>
      <c r="X154" s="92"/>
      <c r="Y154" s="92"/>
      <c r="Z154" s="92"/>
      <c r="AA154" s="92"/>
      <c r="AB154" s="92"/>
      <c r="AC154" s="92"/>
      <c r="AD154" s="92"/>
      <c r="AE154" s="92"/>
      <c r="AF154" s="92"/>
      <c r="AG154" s="92"/>
      <c r="AH154" s="92"/>
      <c r="AI154" s="92"/>
    </row>
    <row r="155" spans="1:35" ht="12.75" customHeight="1" x14ac:dyDescent="0.2">
      <c r="A155" s="92"/>
      <c r="B155" s="92"/>
      <c r="C155" s="92"/>
      <c r="D155" s="92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92"/>
      <c r="S155" s="78"/>
      <c r="T155" s="92"/>
      <c r="U155" s="92"/>
      <c r="V155" s="92"/>
      <c r="W155" s="92"/>
      <c r="X155" s="92"/>
      <c r="Y155" s="92"/>
      <c r="Z155" s="92"/>
      <c r="AA155" s="92"/>
      <c r="AB155" s="92"/>
      <c r="AC155" s="92"/>
      <c r="AD155" s="92"/>
      <c r="AE155" s="92"/>
      <c r="AF155" s="92"/>
      <c r="AG155" s="92"/>
      <c r="AH155" s="92"/>
      <c r="AI155" s="92"/>
    </row>
    <row r="156" spans="1:35" ht="12.75" customHeight="1" x14ac:dyDescent="0.2">
      <c r="A156" s="92"/>
      <c r="B156" s="92"/>
      <c r="C156" s="92"/>
      <c r="D156" s="92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92"/>
      <c r="S156" s="78"/>
      <c r="T156" s="92"/>
      <c r="U156" s="92"/>
      <c r="V156" s="92"/>
      <c r="W156" s="92"/>
      <c r="X156" s="92"/>
      <c r="Y156" s="92"/>
      <c r="Z156" s="92"/>
      <c r="AA156" s="92"/>
      <c r="AB156" s="92"/>
      <c r="AC156" s="92"/>
      <c r="AD156" s="92"/>
      <c r="AE156" s="92"/>
      <c r="AF156" s="92"/>
      <c r="AG156" s="92"/>
      <c r="AH156" s="92"/>
      <c r="AI156" s="92"/>
    </row>
    <row r="157" spans="1:35" ht="12.75" customHeight="1" x14ac:dyDescent="0.2">
      <c r="A157" s="92"/>
      <c r="B157" s="92"/>
      <c r="C157" s="92"/>
      <c r="D157" s="92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92"/>
      <c r="S157" s="78"/>
      <c r="T157" s="92"/>
      <c r="U157" s="92"/>
      <c r="V157" s="92"/>
      <c r="W157" s="92"/>
      <c r="X157" s="92"/>
      <c r="Y157" s="92"/>
      <c r="Z157" s="92"/>
      <c r="AA157" s="92"/>
      <c r="AB157" s="92"/>
      <c r="AC157" s="92"/>
      <c r="AD157" s="92"/>
      <c r="AE157" s="92"/>
      <c r="AF157" s="92"/>
      <c r="AG157" s="92"/>
      <c r="AH157" s="92"/>
      <c r="AI157" s="92"/>
    </row>
    <row r="158" spans="1:35" ht="12.75" customHeight="1" x14ac:dyDescent="0.2">
      <c r="A158" s="92"/>
      <c r="B158" s="92"/>
      <c r="C158" s="92"/>
      <c r="D158" s="92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92"/>
      <c r="S158" s="78"/>
      <c r="T158" s="92"/>
      <c r="U158" s="92"/>
      <c r="V158" s="92"/>
      <c r="W158" s="92"/>
      <c r="X158" s="92"/>
      <c r="Y158" s="92"/>
      <c r="Z158" s="92"/>
      <c r="AA158" s="92"/>
      <c r="AB158" s="92"/>
      <c r="AC158" s="92"/>
      <c r="AD158" s="92"/>
      <c r="AE158" s="92"/>
      <c r="AF158" s="92"/>
      <c r="AG158" s="92"/>
      <c r="AH158" s="92"/>
      <c r="AI158" s="92"/>
    </row>
    <row r="159" spans="1:35" ht="12.75" customHeight="1" x14ac:dyDescent="0.2">
      <c r="A159" s="92"/>
      <c r="B159" s="92"/>
      <c r="C159" s="92"/>
      <c r="D159" s="92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92"/>
      <c r="S159" s="78"/>
      <c r="T159" s="92"/>
      <c r="U159" s="92"/>
      <c r="V159" s="92"/>
      <c r="W159" s="92"/>
      <c r="X159" s="92"/>
      <c r="Y159" s="92"/>
      <c r="Z159" s="92"/>
      <c r="AA159" s="92"/>
      <c r="AB159" s="92"/>
      <c r="AC159" s="92"/>
      <c r="AD159" s="92"/>
      <c r="AE159" s="92"/>
      <c r="AF159" s="92"/>
      <c r="AG159" s="92"/>
      <c r="AH159" s="92"/>
      <c r="AI159" s="92"/>
    </row>
    <row r="160" spans="1:35" ht="12.75" customHeight="1" x14ac:dyDescent="0.2">
      <c r="A160" s="92"/>
      <c r="B160" s="92"/>
      <c r="C160" s="92"/>
      <c r="D160" s="92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92"/>
      <c r="S160" s="78"/>
      <c r="T160" s="92"/>
      <c r="U160" s="92"/>
      <c r="V160" s="92"/>
      <c r="W160" s="92"/>
      <c r="X160" s="92"/>
      <c r="Y160" s="92"/>
      <c r="Z160" s="92"/>
      <c r="AA160" s="92"/>
      <c r="AB160" s="92"/>
      <c r="AC160" s="92"/>
      <c r="AD160" s="92"/>
      <c r="AE160" s="92"/>
      <c r="AF160" s="92"/>
      <c r="AG160" s="92"/>
      <c r="AH160" s="92"/>
      <c r="AI160" s="92"/>
    </row>
    <row r="161" spans="1:35" ht="12.75" customHeight="1" x14ac:dyDescent="0.2">
      <c r="A161" s="92"/>
      <c r="B161" s="92"/>
      <c r="C161" s="92"/>
      <c r="D161" s="92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92"/>
      <c r="S161" s="78"/>
      <c r="T161" s="92"/>
      <c r="U161" s="92"/>
      <c r="V161" s="92"/>
      <c r="W161" s="92"/>
      <c r="X161" s="92"/>
      <c r="Y161" s="92"/>
      <c r="Z161" s="92"/>
      <c r="AA161" s="92"/>
      <c r="AB161" s="92"/>
      <c r="AC161" s="92"/>
      <c r="AD161" s="92"/>
      <c r="AE161" s="92"/>
      <c r="AF161" s="92"/>
      <c r="AG161" s="92"/>
      <c r="AH161" s="92"/>
      <c r="AI161" s="92"/>
    </row>
    <row r="162" spans="1:35" ht="12.75" customHeight="1" x14ac:dyDescent="0.2">
      <c r="A162" s="92"/>
      <c r="B162" s="92"/>
      <c r="C162" s="92"/>
      <c r="D162" s="92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92"/>
      <c r="S162" s="78"/>
      <c r="T162" s="92"/>
      <c r="U162" s="92"/>
      <c r="V162" s="92"/>
      <c r="W162" s="92"/>
      <c r="X162" s="92"/>
      <c r="Y162" s="92"/>
      <c r="Z162" s="92"/>
      <c r="AA162" s="92"/>
      <c r="AB162" s="92"/>
      <c r="AC162" s="92"/>
      <c r="AD162" s="92"/>
      <c r="AE162" s="92"/>
      <c r="AF162" s="92"/>
      <c r="AG162" s="92"/>
      <c r="AH162" s="92"/>
      <c r="AI162" s="92"/>
    </row>
    <row r="163" spans="1:35" ht="12.75" customHeight="1" x14ac:dyDescent="0.2">
      <c r="A163" s="92"/>
      <c r="B163" s="92"/>
      <c r="C163" s="92"/>
      <c r="D163" s="92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92"/>
      <c r="S163" s="78"/>
      <c r="T163" s="92"/>
      <c r="U163" s="92"/>
      <c r="V163" s="92"/>
      <c r="W163" s="92"/>
      <c r="X163" s="92"/>
      <c r="Y163" s="92"/>
      <c r="Z163" s="92"/>
      <c r="AA163" s="92"/>
      <c r="AB163" s="92"/>
      <c r="AC163" s="92"/>
      <c r="AD163" s="92"/>
      <c r="AE163" s="92"/>
      <c r="AF163" s="92"/>
      <c r="AG163" s="92"/>
      <c r="AH163" s="92"/>
      <c r="AI163" s="92"/>
    </row>
    <row r="164" spans="1:35" ht="12.75" customHeight="1" x14ac:dyDescent="0.2">
      <c r="A164" s="92"/>
      <c r="B164" s="92"/>
      <c r="C164" s="92"/>
      <c r="D164" s="92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92"/>
      <c r="S164" s="78"/>
      <c r="T164" s="92"/>
      <c r="U164" s="92"/>
      <c r="V164" s="92"/>
      <c r="W164" s="92"/>
      <c r="X164" s="92"/>
      <c r="Y164" s="92"/>
      <c r="Z164" s="92"/>
      <c r="AA164" s="92"/>
      <c r="AB164" s="92"/>
      <c r="AC164" s="92"/>
      <c r="AD164" s="92"/>
      <c r="AE164" s="92"/>
      <c r="AF164" s="92"/>
      <c r="AG164" s="92"/>
      <c r="AH164" s="92"/>
      <c r="AI164" s="92"/>
    </row>
    <row r="165" spans="1:35" ht="12.75" customHeight="1" x14ac:dyDescent="0.2">
      <c r="A165" s="92"/>
      <c r="B165" s="92"/>
      <c r="C165" s="92"/>
      <c r="D165" s="92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92"/>
      <c r="S165" s="78"/>
      <c r="T165" s="92"/>
      <c r="U165" s="92"/>
      <c r="V165" s="92"/>
      <c r="W165" s="92"/>
      <c r="X165" s="92"/>
      <c r="Y165" s="92"/>
      <c r="Z165" s="92"/>
      <c r="AA165" s="92"/>
      <c r="AB165" s="92"/>
      <c r="AC165" s="92"/>
      <c r="AD165" s="92"/>
      <c r="AE165" s="92"/>
      <c r="AF165" s="92"/>
      <c r="AG165" s="92"/>
      <c r="AH165" s="92"/>
      <c r="AI165" s="92"/>
    </row>
    <row r="166" spans="1:35" ht="12.75" customHeight="1" x14ac:dyDescent="0.2">
      <c r="A166" s="92"/>
      <c r="B166" s="92"/>
      <c r="C166" s="92"/>
      <c r="D166" s="92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92"/>
      <c r="S166" s="78"/>
      <c r="T166" s="92"/>
      <c r="U166" s="92"/>
      <c r="V166" s="92"/>
      <c r="W166" s="92"/>
      <c r="X166" s="92"/>
      <c r="Y166" s="92"/>
      <c r="Z166" s="92"/>
      <c r="AA166" s="92"/>
      <c r="AB166" s="92"/>
      <c r="AC166" s="92"/>
      <c r="AD166" s="92"/>
      <c r="AE166" s="92"/>
      <c r="AF166" s="92"/>
      <c r="AG166" s="92"/>
      <c r="AH166" s="92"/>
      <c r="AI166" s="92"/>
    </row>
    <row r="167" spans="1:35" ht="12.75" customHeight="1" x14ac:dyDescent="0.2">
      <c r="A167" s="92"/>
      <c r="B167" s="92"/>
      <c r="C167" s="92"/>
      <c r="D167" s="92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92"/>
      <c r="S167" s="78"/>
      <c r="T167" s="92"/>
      <c r="U167" s="92"/>
      <c r="V167" s="92"/>
      <c r="W167" s="92"/>
      <c r="X167" s="92"/>
      <c r="Y167" s="92"/>
      <c r="Z167" s="92"/>
      <c r="AA167" s="92"/>
      <c r="AB167" s="92"/>
      <c r="AC167" s="92"/>
      <c r="AD167" s="92"/>
      <c r="AE167" s="92"/>
      <c r="AF167" s="92"/>
      <c r="AG167" s="92"/>
      <c r="AH167" s="92"/>
      <c r="AI167" s="92"/>
    </row>
    <row r="168" spans="1:35" ht="12.75" customHeight="1" x14ac:dyDescent="0.2">
      <c r="A168" s="92"/>
      <c r="B168" s="92"/>
      <c r="C168" s="92"/>
      <c r="D168" s="92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92"/>
      <c r="S168" s="78"/>
      <c r="T168" s="92"/>
      <c r="U168" s="92"/>
      <c r="V168" s="92"/>
      <c r="W168" s="92"/>
      <c r="X168" s="92"/>
      <c r="Y168" s="92"/>
      <c r="Z168" s="92"/>
      <c r="AA168" s="92"/>
      <c r="AB168" s="92"/>
      <c r="AC168" s="92"/>
      <c r="AD168" s="92"/>
      <c r="AE168" s="92"/>
      <c r="AF168" s="92"/>
      <c r="AG168" s="92"/>
      <c r="AH168" s="92"/>
      <c r="AI168" s="92"/>
    </row>
    <row r="169" spans="1:35" ht="12.75" customHeight="1" x14ac:dyDescent="0.2">
      <c r="A169" s="92"/>
      <c r="B169" s="92"/>
      <c r="C169" s="92"/>
      <c r="D169" s="92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92"/>
      <c r="S169" s="78"/>
      <c r="T169" s="92"/>
      <c r="U169" s="92"/>
      <c r="V169" s="92"/>
      <c r="W169" s="92"/>
      <c r="X169" s="92"/>
      <c r="Y169" s="92"/>
      <c r="Z169" s="92"/>
      <c r="AA169" s="92"/>
      <c r="AB169" s="92"/>
      <c r="AC169" s="92"/>
      <c r="AD169" s="92"/>
      <c r="AE169" s="92"/>
      <c r="AF169" s="92"/>
      <c r="AG169" s="92"/>
      <c r="AH169" s="92"/>
      <c r="AI169" s="92"/>
    </row>
    <row r="170" spans="1:35" ht="12.75" customHeight="1" x14ac:dyDescent="0.2">
      <c r="A170" s="92"/>
      <c r="B170" s="92"/>
      <c r="C170" s="92"/>
      <c r="D170" s="92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92"/>
      <c r="S170" s="78"/>
      <c r="T170" s="92"/>
      <c r="U170" s="92"/>
      <c r="V170" s="92"/>
      <c r="W170" s="92"/>
      <c r="X170" s="92"/>
      <c r="Y170" s="92"/>
      <c r="Z170" s="92"/>
      <c r="AA170" s="92"/>
      <c r="AB170" s="92"/>
      <c r="AC170" s="92"/>
      <c r="AD170" s="92"/>
      <c r="AE170" s="92"/>
      <c r="AF170" s="92"/>
      <c r="AG170" s="92"/>
      <c r="AH170" s="92"/>
      <c r="AI170" s="92"/>
    </row>
    <row r="171" spans="1:35" ht="12.75" customHeight="1" x14ac:dyDescent="0.2">
      <c r="A171" s="92"/>
      <c r="B171" s="92"/>
      <c r="C171" s="92"/>
      <c r="D171" s="92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92"/>
      <c r="S171" s="78"/>
      <c r="T171" s="92"/>
      <c r="U171" s="92"/>
      <c r="V171" s="92"/>
      <c r="W171" s="92"/>
      <c r="X171" s="92"/>
      <c r="Y171" s="92"/>
      <c r="Z171" s="92"/>
      <c r="AA171" s="92"/>
      <c r="AB171" s="92"/>
      <c r="AC171" s="92"/>
      <c r="AD171" s="92"/>
      <c r="AE171" s="92"/>
      <c r="AF171" s="92"/>
      <c r="AG171" s="92"/>
      <c r="AH171" s="92"/>
      <c r="AI171" s="92"/>
    </row>
    <row r="172" spans="1:35" ht="12.75" customHeight="1" x14ac:dyDescent="0.2">
      <c r="A172" s="92"/>
      <c r="B172" s="92"/>
      <c r="C172" s="92"/>
      <c r="D172" s="92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92"/>
      <c r="S172" s="78"/>
      <c r="T172" s="92"/>
      <c r="U172" s="92"/>
      <c r="V172" s="92"/>
      <c r="W172" s="92"/>
      <c r="X172" s="92"/>
      <c r="Y172" s="92"/>
      <c r="Z172" s="92"/>
      <c r="AA172" s="92"/>
      <c r="AB172" s="92"/>
      <c r="AC172" s="92"/>
      <c r="AD172" s="92"/>
      <c r="AE172" s="92"/>
      <c r="AF172" s="92"/>
      <c r="AG172" s="92"/>
      <c r="AH172" s="92"/>
      <c r="AI172" s="92"/>
    </row>
    <row r="173" spans="1:35" ht="12.75" customHeight="1" x14ac:dyDescent="0.2">
      <c r="A173" s="92"/>
      <c r="B173" s="92"/>
      <c r="C173" s="92"/>
      <c r="D173" s="92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92"/>
      <c r="S173" s="78"/>
      <c r="T173" s="92"/>
      <c r="U173" s="92"/>
      <c r="V173" s="92"/>
      <c r="W173" s="92"/>
      <c r="X173" s="92"/>
      <c r="Y173" s="92"/>
      <c r="Z173" s="92"/>
      <c r="AA173" s="92"/>
      <c r="AB173" s="92"/>
      <c r="AC173" s="92"/>
      <c r="AD173" s="92"/>
      <c r="AE173" s="92"/>
      <c r="AF173" s="92"/>
      <c r="AG173" s="92"/>
      <c r="AH173" s="92"/>
      <c r="AI173" s="92"/>
    </row>
    <row r="174" spans="1:35" ht="12.75" customHeight="1" x14ac:dyDescent="0.2">
      <c r="A174" s="92"/>
      <c r="B174" s="92"/>
      <c r="C174" s="92"/>
      <c r="D174" s="92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92"/>
      <c r="S174" s="78"/>
      <c r="T174" s="92"/>
      <c r="U174" s="92"/>
      <c r="V174" s="92"/>
      <c r="W174" s="92"/>
      <c r="X174" s="92"/>
      <c r="Y174" s="92"/>
      <c r="Z174" s="92"/>
      <c r="AA174" s="92"/>
      <c r="AB174" s="92"/>
      <c r="AC174" s="92"/>
      <c r="AD174" s="92"/>
      <c r="AE174" s="92"/>
      <c r="AF174" s="92"/>
      <c r="AG174" s="92"/>
      <c r="AH174" s="92"/>
      <c r="AI174" s="92"/>
    </row>
    <row r="175" spans="1:35" ht="12.75" customHeight="1" x14ac:dyDescent="0.2">
      <c r="A175" s="92"/>
      <c r="B175" s="92"/>
      <c r="C175" s="92"/>
      <c r="D175" s="92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92"/>
      <c r="S175" s="78"/>
      <c r="T175" s="92"/>
      <c r="U175" s="92"/>
      <c r="V175" s="92"/>
      <c r="W175" s="92"/>
      <c r="X175" s="92"/>
      <c r="Y175" s="92"/>
      <c r="Z175" s="92"/>
      <c r="AA175" s="92"/>
      <c r="AB175" s="92"/>
      <c r="AC175" s="92"/>
      <c r="AD175" s="92"/>
      <c r="AE175" s="92"/>
      <c r="AF175" s="92"/>
      <c r="AG175" s="92"/>
      <c r="AH175" s="92"/>
      <c r="AI175" s="92"/>
    </row>
    <row r="176" spans="1:35" ht="12.75" customHeight="1" x14ac:dyDescent="0.2">
      <c r="A176" s="92"/>
      <c r="B176" s="92"/>
      <c r="C176" s="92"/>
      <c r="D176" s="92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92"/>
      <c r="S176" s="78"/>
      <c r="T176" s="92"/>
      <c r="U176" s="92"/>
      <c r="V176" s="92"/>
      <c r="W176" s="92"/>
      <c r="X176" s="92"/>
      <c r="Y176" s="92"/>
      <c r="Z176" s="92"/>
      <c r="AA176" s="92"/>
      <c r="AB176" s="92"/>
      <c r="AC176" s="92"/>
      <c r="AD176" s="92"/>
      <c r="AE176" s="92"/>
      <c r="AF176" s="92"/>
      <c r="AG176" s="92"/>
      <c r="AH176" s="92"/>
      <c r="AI176" s="92"/>
    </row>
    <row r="177" spans="1:35" ht="12.75" customHeight="1" x14ac:dyDescent="0.2">
      <c r="A177" s="92"/>
      <c r="B177" s="92"/>
      <c r="C177" s="92"/>
      <c r="D177" s="92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92"/>
      <c r="S177" s="78"/>
      <c r="T177" s="92"/>
      <c r="U177" s="92"/>
      <c r="V177" s="92"/>
      <c r="W177" s="92"/>
      <c r="X177" s="92"/>
      <c r="Y177" s="92"/>
      <c r="Z177" s="92"/>
      <c r="AA177" s="92"/>
      <c r="AB177" s="92"/>
      <c r="AC177" s="92"/>
      <c r="AD177" s="92"/>
      <c r="AE177" s="92"/>
      <c r="AF177" s="92"/>
      <c r="AG177" s="92"/>
      <c r="AH177" s="92"/>
      <c r="AI177" s="92"/>
    </row>
    <row r="178" spans="1:35" ht="12.75" customHeight="1" x14ac:dyDescent="0.2">
      <c r="A178" s="92"/>
      <c r="B178" s="92"/>
      <c r="C178" s="92"/>
      <c r="D178" s="92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92"/>
      <c r="S178" s="78"/>
      <c r="T178" s="92"/>
      <c r="U178" s="92"/>
      <c r="V178" s="92"/>
      <c r="W178" s="92"/>
      <c r="X178" s="92"/>
      <c r="Y178" s="92"/>
      <c r="Z178" s="92"/>
      <c r="AA178" s="92"/>
      <c r="AB178" s="92"/>
      <c r="AC178" s="92"/>
      <c r="AD178" s="92"/>
      <c r="AE178" s="92"/>
      <c r="AF178" s="92"/>
      <c r="AG178" s="92"/>
      <c r="AH178" s="92"/>
      <c r="AI178" s="92"/>
    </row>
    <row r="179" spans="1:35" ht="12.75" customHeight="1" x14ac:dyDescent="0.2">
      <c r="A179" s="92"/>
      <c r="B179" s="92"/>
      <c r="C179" s="92"/>
      <c r="D179" s="92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92"/>
      <c r="S179" s="78"/>
      <c r="T179" s="92"/>
      <c r="U179" s="92"/>
      <c r="V179" s="92"/>
      <c r="W179" s="92"/>
      <c r="X179" s="92"/>
      <c r="Y179" s="92"/>
      <c r="Z179" s="92"/>
      <c r="AA179" s="92"/>
      <c r="AB179" s="92"/>
      <c r="AC179" s="92"/>
      <c r="AD179" s="92"/>
      <c r="AE179" s="92"/>
      <c r="AF179" s="92"/>
      <c r="AG179" s="92"/>
      <c r="AH179" s="92"/>
      <c r="AI179" s="92"/>
    </row>
    <row r="180" spans="1:35" ht="12.75" customHeight="1" x14ac:dyDescent="0.2">
      <c r="A180" s="92"/>
      <c r="B180" s="92"/>
      <c r="C180" s="92"/>
      <c r="D180" s="92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92"/>
      <c r="S180" s="78"/>
      <c r="T180" s="92"/>
      <c r="U180" s="92"/>
      <c r="V180" s="92"/>
      <c r="W180" s="92"/>
      <c r="X180" s="92"/>
      <c r="Y180" s="92"/>
      <c r="Z180" s="92"/>
      <c r="AA180" s="92"/>
      <c r="AB180" s="92"/>
      <c r="AC180" s="92"/>
      <c r="AD180" s="92"/>
      <c r="AE180" s="92"/>
      <c r="AF180" s="92"/>
      <c r="AG180" s="92"/>
      <c r="AH180" s="92"/>
      <c r="AI180" s="92"/>
    </row>
    <row r="181" spans="1:35" ht="12.75" customHeight="1" x14ac:dyDescent="0.2">
      <c r="A181" s="92"/>
      <c r="B181" s="92"/>
      <c r="C181" s="92"/>
      <c r="D181" s="92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92"/>
      <c r="S181" s="78"/>
      <c r="T181" s="92"/>
      <c r="U181" s="92"/>
      <c r="V181" s="92"/>
      <c r="W181" s="92"/>
      <c r="X181" s="92"/>
      <c r="Y181" s="92"/>
      <c r="Z181" s="92"/>
      <c r="AA181" s="92"/>
      <c r="AB181" s="92"/>
      <c r="AC181" s="92"/>
      <c r="AD181" s="92"/>
      <c r="AE181" s="92"/>
      <c r="AF181" s="92"/>
      <c r="AG181" s="92"/>
      <c r="AH181" s="92"/>
      <c r="AI181" s="92"/>
    </row>
    <row r="182" spans="1:35" ht="12.75" customHeight="1" x14ac:dyDescent="0.2">
      <c r="A182" s="92"/>
      <c r="B182" s="92"/>
      <c r="C182" s="92"/>
      <c r="D182" s="92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92"/>
      <c r="S182" s="78"/>
      <c r="T182" s="92"/>
      <c r="U182" s="92"/>
      <c r="V182" s="92"/>
      <c r="W182" s="92"/>
      <c r="X182" s="92"/>
      <c r="Y182" s="92"/>
      <c r="Z182" s="92"/>
      <c r="AA182" s="92"/>
      <c r="AB182" s="92"/>
      <c r="AC182" s="92"/>
      <c r="AD182" s="92"/>
      <c r="AE182" s="92"/>
      <c r="AF182" s="92"/>
      <c r="AG182" s="92"/>
      <c r="AH182" s="92"/>
      <c r="AI182" s="92"/>
    </row>
    <row r="183" spans="1:35" ht="12.75" customHeight="1" x14ac:dyDescent="0.2">
      <c r="A183" s="92"/>
      <c r="B183" s="92"/>
      <c r="C183" s="92"/>
      <c r="D183" s="92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92"/>
      <c r="S183" s="78"/>
      <c r="T183" s="92"/>
      <c r="U183" s="92"/>
      <c r="V183" s="92"/>
      <c r="W183" s="92"/>
      <c r="X183" s="92"/>
      <c r="Y183" s="92"/>
      <c r="Z183" s="92"/>
      <c r="AA183" s="92"/>
      <c r="AB183" s="92"/>
      <c r="AC183" s="92"/>
      <c r="AD183" s="92"/>
      <c r="AE183" s="92"/>
      <c r="AF183" s="92"/>
      <c r="AG183" s="92"/>
      <c r="AH183" s="92"/>
      <c r="AI183" s="92"/>
    </row>
    <row r="184" spans="1:35" ht="12.75" customHeight="1" x14ac:dyDescent="0.2">
      <c r="A184" s="92"/>
      <c r="B184" s="92"/>
      <c r="C184" s="92"/>
      <c r="D184" s="92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92"/>
      <c r="S184" s="78"/>
      <c r="T184" s="92"/>
      <c r="U184" s="92"/>
      <c r="V184" s="92"/>
      <c r="W184" s="92"/>
      <c r="X184" s="92"/>
      <c r="Y184" s="92"/>
      <c r="Z184" s="92"/>
      <c r="AA184" s="92"/>
      <c r="AB184" s="92"/>
      <c r="AC184" s="92"/>
      <c r="AD184" s="92"/>
      <c r="AE184" s="92"/>
      <c r="AF184" s="92"/>
      <c r="AG184" s="92"/>
      <c r="AH184" s="92"/>
      <c r="AI184" s="92"/>
    </row>
    <row r="185" spans="1:35" ht="12.75" customHeight="1" x14ac:dyDescent="0.2">
      <c r="A185" s="92"/>
      <c r="B185" s="92"/>
      <c r="C185" s="92"/>
      <c r="D185" s="92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92"/>
      <c r="S185" s="78"/>
      <c r="T185" s="92"/>
      <c r="U185" s="92"/>
      <c r="V185" s="92"/>
      <c r="W185" s="92"/>
      <c r="X185" s="92"/>
      <c r="Y185" s="92"/>
      <c r="Z185" s="92"/>
      <c r="AA185" s="92"/>
      <c r="AB185" s="92"/>
      <c r="AC185" s="92"/>
      <c r="AD185" s="92"/>
      <c r="AE185" s="92"/>
      <c r="AF185" s="92"/>
      <c r="AG185" s="92"/>
      <c r="AH185" s="92"/>
      <c r="AI185" s="92"/>
    </row>
    <row r="186" spans="1:35" ht="12.75" customHeight="1" x14ac:dyDescent="0.2">
      <c r="A186" s="92"/>
      <c r="B186" s="92"/>
      <c r="C186" s="92"/>
      <c r="D186" s="92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92"/>
      <c r="S186" s="78"/>
      <c r="T186" s="92"/>
      <c r="U186" s="92"/>
      <c r="V186" s="92"/>
      <c r="W186" s="92"/>
      <c r="X186" s="92"/>
      <c r="Y186" s="92"/>
      <c r="Z186" s="92"/>
      <c r="AA186" s="92"/>
      <c r="AB186" s="92"/>
      <c r="AC186" s="92"/>
      <c r="AD186" s="92"/>
      <c r="AE186" s="92"/>
      <c r="AF186" s="92"/>
      <c r="AG186" s="92"/>
      <c r="AH186" s="92"/>
      <c r="AI186" s="92"/>
    </row>
    <row r="187" spans="1:35" ht="12.75" customHeight="1" x14ac:dyDescent="0.2">
      <c r="A187" s="92"/>
      <c r="B187" s="92"/>
      <c r="C187" s="92"/>
      <c r="D187" s="92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92"/>
      <c r="S187" s="78"/>
      <c r="T187" s="92"/>
      <c r="U187" s="92"/>
      <c r="V187" s="92"/>
      <c r="W187" s="92"/>
      <c r="X187" s="92"/>
      <c r="Y187" s="92"/>
      <c r="Z187" s="92"/>
      <c r="AA187" s="92"/>
      <c r="AB187" s="92"/>
      <c r="AC187" s="92"/>
      <c r="AD187" s="92"/>
      <c r="AE187" s="92"/>
      <c r="AF187" s="92"/>
      <c r="AG187" s="92"/>
      <c r="AH187" s="92"/>
      <c r="AI187" s="92"/>
    </row>
    <row r="188" spans="1:35" ht="12.75" customHeight="1" x14ac:dyDescent="0.2">
      <c r="A188" s="92"/>
      <c r="B188" s="92"/>
      <c r="C188" s="92"/>
      <c r="D188" s="92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92"/>
      <c r="S188" s="78"/>
      <c r="T188" s="92"/>
      <c r="U188" s="92"/>
      <c r="V188" s="92"/>
      <c r="W188" s="92"/>
      <c r="X188" s="92"/>
      <c r="Y188" s="92"/>
      <c r="Z188" s="92"/>
      <c r="AA188" s="92"/>
      <c r="AB188" s="92"/>
      <c r="AC188" s="92"/>
      <c r="AD188" s="92"/>
      <c r="AE188" s="92"/>
      <c r="AF188" s="92"/>
      <c r="AG188" s="92"/>
      <c r="AH188" s="92"/>
      <c r="AI188" s="92"/>
    </row>
    <row r="189" spans="1:35" ht="12.75" customHeight="1" x14ac:dyDescent="0.2">
      <c r="A189" s="92"/>
      <c r="B189" s="92"/>
      <c r="C189" s="92"/>
      <c r="D189" s="92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92"/>
      <c r="S189" s="78"/>
      <c r="T189" s="92"/>
      <c r="U189" s="92"/>
      <c r="V189" s="92"/>
      <c r="W189" s="92"/>
      <c r="X189" s="92"/>
      <c r="Y189" s="92"/>
      <c r="Z189" s="92"/>
      <c r="AA189" s="92"/>
      <c r="AB189" s="92"/>
      <c r="AC189" s="92"/>
      <c r="AD189" s="92"/>
      <c r="AE189" s="92"/>
      <c r="AF189" s="92"/>
      <c r="AG189" s="92"/>
      <c r="AH189" s="92"/>
      <c r="AI189" s="92"/>
    </row>
    <row r="190" spans="1:35" ht="12.75" customHeight="1" x14ac:dyDescent="0.2">
      <c r="A190" s="92"/>
      <c r="B190" s="92"/>
      <c r="C190" s="92"/>
      <c r="D190" s="92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92"/>
      <c r="S190" s="78"/>
      <c r="T190" s="92"/>
      <c r="U190" s="92"/>
      <c r="V190" s="92"/>
      <c r="W190" s="92"/>
      <c r="X190" s="92"/>
      <c r="Y190" s="92"/>
      <c r="Z190" s="92"/>
      <c r="AA190" s="92"/>
      <c r="AB190" s="92"/>
      <c r="AC190" s="92"/>
      <c r="AD190" s="92"/>
      <c r="AE190" s="92"/>
      <c r="AF190" s="92"/>
      <c r="AG190" s="92"/>
      <c r="AH190" s="92"/>
      <c r="AI190" s="92"/>
    </row>
    <row r="191" spans="1:35" ht="12.75" customHeight="1" x14ac:dyDescent="0.2">
      <c r="A191" s="92"/>
      <c r="B191" s="92"/>
      <c r="C191" s="92"/>
      <c r="D191" s="92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92"/>
      <c r="S191" s="78"/>
      <c r="T191" s="92"/>
      <c r="U191" s="92"/>
      <c r="V191" s="92"/>
      <c r="W191" s="92"/>
      <c r="X191" s="92"/>
      <c r="Y191" s="92"/>
      <c r="Z191" s="92"/>
      <c r="AA191" s="92"/>
      <c r="AB191" s="92"/>
      <c r="AC191" s="92"/>
      <c r="AD191" s="92"/>
      <c r="AE191" s="92"/>
      <c r="AF191" s="92"/>
      <c r="AG191" s="92"/>
      <c r="AH191" s="92"/>
      <c r="AI191" s="92"/>
    </row>
    <row r="192" spans="1:35" ht="12.75" customHeight="1" x14ac:dyDescent="0.2">
      <c r="A192" s="92"/>
      <c r="B192" s="92"/>
      <c r="C192" s="92"/>
      <c r="D192" s="92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92"/>
      <c r="S192" s="78"/>
      <c r="T192" s="92"/>
      <c r="U192" s="92"/>
      <c r="V192" s="92"/>
      <c r="W192" s="92"/>
      <c r="X192" s="92"/>
      <c r="Y192" s="92"/>
      <c r="Z192" s="92"/>
      <c r="AA192" s="92"/>
      <c r="AB192" s="92"/>
      <c r="AC192" s="92"/>
      <c r="AD192" s="92"/>
      <c r="AE192" s="92"/>
      <c r="AF192" s="92"/>
      <c r="AG192" s="92"/>
      <c r="AH192" s="92"/>
      <c r="AI192" s="92"/>
    </row>
    <row r="193" spans="1:35" ht="12.75" customHeight="1" x14ac:dyDescent="0.2">
      <c r="A193" s="92"/>
      <c r="B193" s="92"/>
      <c r="C193" s="92"/>
      <c r="D193" s="92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92"/>
      <c r="S193" s="78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  <c r="AD193" s="92"/>
      <c r="AE193" s="92"/>
      <c r="AF193" s="92"/>
      <c r="AG193" s="92"/>
      <c r="AH193" s="92"/>
      <c r="AI193" s="92"/>
    </row>
    <row r="194" spans="1:35" ht="12.75" customHeight="1" x14ac:dyDescent="0.2">
      <c r="A194" s="92"/>
      <c r="B194" s="92"/>
      <c r="C194" s="92"/>
      <c r="D194" s="92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92"/>
      <c r="S194" s="78"/>
      <c r="T194" s="92"/>
      <c r="U194" s="92"/>
      <c r="V194" s="92"/>
      <c r="W194" s="92"/>
      <c r="X194" s="92"/>
      <c r="Y194" s="92"/>
      <c r="Z194" s="92"/>
      <c r="AA194" s="92"/>
      <c r="AB194" s="92"/>
      <c r="AC194" s="92"/>
      <c r="AD194" s="92"/>
      <c r="AE194" s="92"/>
      <c r="AF194" s="92"/>
      <c r="AG194" s="92"/>
      <c r="AH194" s="92"/>
      <c r="AI194" s="92"/>
    </row>
    <row r="195" spans="1:35" ht="12.75" customHeight="1" x14ac:dyDescent="0.2">
      <c r="A195" s="92"/>
      <c r="B195" s="92"/>
      <c r="C195" s="92"/>
      <c r="D195" s="92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92"/>
      <c r="S195" s="78"/>
      <c r="T195" s="92"/>
      <c r="U195" s="92"/>
      <c r="V195" s="92"/>
      <c r="W195" s="92"/>
      <c r="X195" s="92"/>
      <c r="Y195" s="92"/>
      <c r="Z195" s="92"/>
      <c r="AA195" s="92"/>
      <c r="AB195" s="92"/>
      <c r="AC195" s="92"/>
      <c r="AD195" s="92"/>
      <c r="AE195" s="92"/>
      <c r="AF195" s="92"/>
      <c r="AG195" s="92"/>
      <c r="AH195" s="92"/>
      <c r="AI195" s="92"/>
    </row>
    <row r="196" spans="1:35" ht="12.75" customHeight="1" x14ac:dyDescent="0.2">
      <c r="A196" s="92"/>
      <c r="B196" s="92"/>
      <c r="C196" s="92"/>
      <c r="D196" s="92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92"/>
      <c r="S196" s="78"/>
      <c r="T196" s="92"/>
      <c r="U196" s="92"/>
      <c r="V196" s="92"/>
      <c r="W196" s="92"/>
      <c r="X196" s="92"/>
      <c r="Y196" s="92"/>
      <c r="Z196" s="92"/>
      <c r="AA196" s="92"/>
      <c r="AB196" s="92"/>
      <c r="AC196" s="92"/>
      <c r="AD196" s="92"/>
      <c r="AE196" s="92"/>
      <c r="AF196" s="92"/>
      <c r="AG196" s="92"/>
      <c r="AH196" s="92"/>
      <c r="AI196" s="92"/>
    </row>
    <row r="197" spans="1:35" ht="12.75" customHeight="1" x14ac:dyDescent="0.2">
      <c r="A197" s="92"/>
      <c r="B197" s="92"/>
      <c r="C197" s="92"/>
      <c r="D197" s="92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92"/>
      <c r="S197" s="78"/>
      <c r="T197" s="92"/>
      <c r="U197" s="92"/>
      <c r="V197" s="92"/>
      <c r="W197" s="92"/>
      <c r="X197" s="92"/>
      <c r="Y197" s="92"/>
      <c r="Z197" s="92"/>
      <c r="AA197" s="92"/>
      <c r="AB197" s="92"/>
      <c r="AC197" s="92"/>
      <c r="AD197" s="92"/>
      <c r="AE197" s="92"/>
      <c r="AF197" s="92"/>
      <c r="AG197" s="92"/>
      <c r="AH197" s="92"/>
      <c r="AI197" s="92"/>
    </row>
    <row r="198" spans="1:35" ht="12.75" customHeight="1" x14ac:dyDescent="0.2">
      <c r="A198" s="92"/>
      <c r="B198" s="92"/>
      <c r="C198" s="92"/>
      <c r="D198" s="92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92"/>
      <c r="S198" s="78"/>
      <c r="T198" s="92"/>
      <c r="U198" s="92"/>
      <c r="V198" s="92"/>
      <c r="W198" s="92"/>
      <c r="X198" s="92"/>
      <c r="Y198" s="92"/>
      <c r="Z198" s="92"/>
      <c r="AA198" s="92"/>
      <c r="AB198" s="92"/>
      <c r="AC198" s="92"/>
      <c r="AD198" s="92"/>
      <c r="AE198" s="92"/>
      <c r="AF198" s="92"/>
      <c r="AG198" s="92"/>
      <c r="AH198" s="92"/>
      <c r="AI198" s="92"/>
    </row>
    <row r="199" spans="1:35" ht="12.75" customHeight="1" x14ac:dyDescent="0.2">
      <c r="A199" s="92"/>
      <c r="B199" s="92"/>
      <c r="C199" s="92"/>
      <c r="D199" s="92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92"/>
      <c r="S199" s="78"/>
      <c r="T199" s="92"/>
      <c r="U199" s="92"/>
      <c r="V199" s="92"/>
      <c r="W199" s="92"/>
      <c r="X199" s="92"/>
      <c r="Y199" s="92"/>
      <c r="Z199" s="92"/>
      <c r="AA199" s="92"/>
      <c r="AB199" s="92"/>
      <c r="AC199" s="92"/>
      <c r="AD199" s="92"/>
      <c r="AE199" s="92"/>
      <c r="AF199" s="92"/>
      <c r="AG199" s="92"/>
      <c r="AH199" s="92"/>
      <c r="AI199" s="92"/>
    </row>
    <row r="200" spans="1:35" ht="12.75" customHeight="1" x14ac:dyDescent="0.2">
      <c r="A200" s="92"/>
      <c r="B200" s="92"/>
      <c r="C200" s="92"/>
      <c r="D200" s="92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92"/>
      <c r="S200" s="78"/>
      <c r="T200" s="92"/>
      <c r="U200" s="92"/>
      <c r="V200" s="92"/>
      <c r="W200" s="92"/>
      <c r="X200" s="92"/>
      <c r="Y200" s="92"/>
      <c r="Z200" s="92"/>
      <c r="AA200" s="92"/>
      <c r="AB200" s="92"/>
      <c r="AC200" s="92"/>
      <c r="AD200" s="92"/>
      <c r="AE200" s="92"/>
      <c r="AF200" s="92"/>
      <c r="AG200" s="92"/>
      <c r="AH200" s="92"/>
      <c r="AI200" s="92"/>
    </row>
    <row r="201" spans="1:35" ht="12.75" customHeight="1" x14ac:dyDescent="0.2">
      <c r="A201" s="92"/>
      <c r="B201" s="92"/>
      <c r="C201" s="92"/>
      <c r="D201" s="92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92"/>
      <c r="S201" s="78"/>
      <c r="T201" s="92"/>
      <c r="U201" s="92"/>
      <c r="V201" s="92"/>
      <c r="W201" s="92"/>
      <c r="X201" s="92"/>
      <c r="Y201" s="92"/>
      <c r="Z201" s="92"/>
      <c r="AA201" s="92"/>
      <c r="AB201" s="92"/>
      <c r="AC201" s="92"/>
      <c r="AD201" s="92"/>
      <c r="AE201" s="92"/>
      <c r="AF201" s="92"/>
      <c r="AG201" s="92"/>
      <c r="AH201" s="92"/>
      <c r="AI201" s="92"/>
    </row>
    <row r="202" spans="1:35" ht="12.75" customHeight="1" x14ac:dyDescent="0.2">
      <c r="A202" s="92"/>
      <c r="B202" s="92"/>
      <c r="C202" s="92"/>
      <c r="D202" s="92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92"/>
      <c r="S202" s="78"/>
      <c r="T202" s="92"/>
      <c r="U202" s="92"/>
      <c r="V202" s="92"/>
      <c r="W202" s="92"/>
      <c r="X202" s="92"/>
      <c r="Y202" s="92"/>
      <c r="Z202" s="92"/>
      <c r="AA202" s="92"/>
      <c r="AB202" s="92"/>
      <c r="AC202" s="92"/>
      <c r="AD202" s="92"/>
      <c r="AE202" s="92"/>
      <c r="AF202" s="92"/>
      <c r="AG202" s="92"/>
      <c r="AH202" s="92"/>
      <c r="AI202" s="92"/>
    </row>
    <row r="203" spans="1:35" ht="12.75" customHeight="1" x14ac:dyDescent="0.2">
      <c r="A203" s="92"/>
      <c r="B203" s="92"/>
      <c r="C203" s="92"/>
      <c r="D203" s="92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92"/>
      <c r="S203" s="78"/>
      <c r="T203" s="92"/>
      <c r="U203" s="92"/>
      <c r="V203" s="92"/>
      <c r="W203" s="92"/>
      <c r="X203" s="92"/>
      <c r="Y203" s="92"/>
      <c r="Z203" s="92"/>
      <c r="AA203" s="92"/>
      <c r="AB203" s="92"/>
      <c r="AC203" s="92"/>
      <c r="AD203" s="92"/>
      <c r="AE203" s="92"/>
      <c r="AF203" s="92"/>
      <c r="AG203" s="92"/>
      <c r="AH203" s="92"/>
      <c r="AI203" s="92"/>
    </row>
    <row r="204" spans="1:35" ht="12.75" customHeight="1" x14ac:dyDescent="0.2">
      <c r="A204" s="92"/>
      <c r="B204" s="92"/>
      <c r="C204" s="92"/>
      <c r="D204" s="92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92"/>
      <c r="S204" s="78"/>
      <c r="T204" s="92"/>
      <c r="U204" s="92"/>
      <c r="V204" s="92"/>
      <c r="W204" s="92"/>
      <c r="X204" s="92"/>
      <c r="Y204" s="92"/>
      <c r="Z204" s="92"/>
      <c r="AA204" s="92"/>
      <c r="AB204" s="92"/>
      <c r="AC204" s="92"/>
      <c r="AD204" s="92"/>
      <c r="AE204" s="92"/>
      <c r="AF204" s="92"/>
      <c r="AG204" s="92"/>
      <c r="AH204" s="92"/>
      <c r="AI204" s="92"/>
    </row>
    <row r="205" spans="1:35" ht="12.75" customHeight="1" x14ac:dyDescent="0.2">
      <c r="A205" s="92"/>
      <c r="B205" s="92"/>
      <c r="C205" s="92"/>
      <c r="D205" s="92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92"/>
      <c r="S205" s="78"/>
      <c r="T205" s="92"/>
      <c r="U205" s="92"/>
      <c r="V205" s="92"/>
      <c r="W205" s="92"/>
      <c r="X205" s="92"/>
      <c r="Y205" s="92"/>
      <c r="Z205" s="92"/>
      <c r="AA205" s="92"/>
      <c r="AB205" s="92"/>
      <c r="AC205" s="92"/>
      <c r="AD205" s="92"/>
      <c r="AE205" s="92"/>
      <c r="AF205" s="92"/>
      <c r="AG205" s="92"/>
      <c r="AH205" s="92"/>
      <c r="AI205" s="92"/>
    </row>
    <row r="206" spans="1:35" ht="12.75" customHeight="1" x14ac:dyDescent="0.2">
      <c r="A206" s="92"/>
      <c r="B206" s="92"/>
      <c r="C206" s="92"/>
      <c r="D206" s="92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92"/>
      <c r="S206" s="78"/>
      <c r="T206" s="92"/>
      <c r="U206" s="92"/>
      <c r="V206" s="92"/>
      <c r="W206" s="92"/>
      <c r="X206" s="92"/>
      <c r="Y206" s="92"/>
      <c r="Z206" s="92"/>
      <c r="AA206" s="92"/>
      <c r="AB206" s="92"/>
      <c r="AC206" s="92"/>
      <c r="AD206" s="92"/>
      <c r="AE206" s="92"/>
      <c r="AF206" s="92"/>
      <c r="AG206" s="92"/>
      <c r="AH206" s="92"/>
      <c r="AI206" s="92"/>
    </row>
    <row r="207" spans="1:35" ht="12.75" customHeight="1" x14ac:dyDescent="0.2">
      <c r="A207" s="92"/>
      <c r="B207" s="92"/>
      <c r="C207" s="92"/>
      <c r="D207" s="92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92"/>
      <c r="S207" s="78"/>
      <c r="T207" s="92"/>
      <c r="U207" s="92"/>
      <c r="V207" s="92"/>
      <c r="W207" s="92"/>
      <c r="X207" s="92"/>
      <c r="Y207" s="92"/>
      <c r="Z207" s="92"/>
      <c r="AA207" s="92"/>
      <c r="AB207" s="92"/>
      <c r="AC207" s="92"/>
      <c r="AD207" s="92"/>
      <c r="AE207" s="92"/>
      <c r="AF207" s="92"/>
      <c r="AG207" s="92"/>
      <c r="AH207" s="92"/>
      <c r="AI207" s="92"/>
    </row>
    <row r="208" spans="1:35" ht="12.75" customHeight="1" x14ac:dyDescent="0.2">
      <c r="A208" s="92"/>
      <c r="B208" s="92"/>
      <c r="C208" s="92"/>
      <c r="D208" s="92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92"/>
      <c r="S208" s="78"/>
      <c r="T208" s="92"/>
      <c r="U208" s="92"/>
      <c r="V208" s="92"/>
      <c r="W208" s="92"/>
      <c r="X208" s="92"/>
      <c r="Y208" s="92"/>
      <c r="Z208" s="92"/>
      <c r="AA208" s="92"/>
      <c r="AB208" s="92"/>
      <c r="AC208" s="92"/>
      <c r="AD208" s="92"/>
      <c r="AE208" s="92"/>
      <c r="AF208" s="92"/>
      <c r="AG208" s="92"/>
      <c r="AH208" s="92"/>
      <c r="AI208" s="92"/>
    </row>
    <row r="209" spans="1:35" ht="12.75" customHeight="1" x14ac:dyDescent="0.2">
      <c r="A209" s="92"/>
      <c r="B209" s="92"/>
      <c r="C209" s="92"/>
      <c r="D209" s="92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92"/>
      <c r="S209" s="78"/>
      <c r="T209" s="92"/>
      <c r="U209" s="92"/>
      <c r="V209" s="92"/>
      <c r="W209" s="92"/>
      <c r="X209" s="92"/>
      <c r="Y209" s="92"/>
      <c r="Z209" s="92"/>
      <c r="AA209" s="92"/>
      <c r="AB209" s="92"/>
      <c r="AC209" s="92"/>
      <c r="AD209" s="92"/>
      <c r="AE209" s="92"/>
      <c r="AF209" s="92"/>
      <c r="AG209" s="92"/>
      <c r="AH209" s="92"/>
      <c r="AI209" s="92"/>
    </row>
    <row r="210" spans="1:35" ht="12.75" customHeight="1" x14ac:dyDescent="0.2">
      <c r="A210" s="92"/>
      <c r="B210" s="92"/>
      <c r="C210" s="92"/>
      <c r="D210" s="92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92"/>
      <c r="S210" s="78"/>
      <c r="T210" s="92"/>
      <c r="U210" s="92"/>
      <c r="V210" s="92"/>
      <c r="W210" s="92"/>
      <c r="X210" s="92"/>
      <c r="Y210" s="92"/>
      <c r="Z210" s="92"/>
      <c r="AA210" s="92"/>
      <c r="AB210" s="92"/>
      <c r="AC210" s="92"/>
      <c r="AD210" s="92"/>
      <c r="AE210" s="92"/>
      <c r="AF210" s="92"/>
      <c r="AG210" s="92"/>
      <c r="AH210" s="92"/>
      <c r="AI210" s="92"/>
    </row>
    <row r="211" spans="1:35" ht="12.75" customHeight="1" x14ac:dyDescent="0.2">
      <c r="A211" s="92"/>
      <c r="B211" s="92"/>
      <c r="C211" s="92"/>
      <c r="D211" s="92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92"/>
      <c r="S211" s="78"/>
      <c r="T211" s="92"/>
      <c r="U211" s="92"/>
      <c r="V211" s="92"/>
      <c r="W211" s="92"/>
      <c r="X211" s="92"/>
      <c r="Y211" s="92"/>
      <c r="Z211" s="92"/>
      <c r="AA211" s="92"/>
      <c r="AB211" s="92"/>
      <c r="AC211" s="92"/>
      <c r="AD211" s="92"/>
      <c r="AE211" s="92"/>
      <c r="AF211" s="92"/>
      <c r="AG211" s="92"/>
      <c r="AH211" s="92"/>
      <c r="AI211" s="92"/>
    </row>
    <row r="212" spans="1:35" ht="12.75" customHeight="1" x14ac:dyDescent="0.2">
      <c r="A212" s="92"/>
      <c r="B212" s="92"/>
      <c r="C212" s="92"/>
      <c r="D212" s="92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92"/>
      <c r="S212" s="78"/>
      <c r="T212" s="92"/>
      <c r="U212" s="92"/>
      <c r="V212" s="92"/>
      <c r="W212" s="92"/>
      <c r="X212" s="92"/>
      <c r="Y212" s="92"/>
      <c r="Z212" s="92"/>
      <c r="AA212" s="92"/>
      <c r="AB212" s="92"/>
      <c r="AC212" s="92"/>
      <c r="AD212" s="92"/>
      <c r="AE212" s="92"/>
      <c r="AF212" s="92"/>
      <c r="AG212" s="92"/>
      <c r="AH212" s="92"/>
      <c r="AI212" s="92"/>
    </row>
    <row r="213" spans="1:35" ht="12.75" customHeight="1" x14ac:dyDescent="0.2">
      <c r="A213" s="92"/>
      <c r="B213" s="92"/>
      <c r="C213" s="92"/>
      <c r="D213" s="92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92"/>
      <c r="S213" s="78"/>
      <c r="T213" s="92"/>
      <c r="U213" s="92"/>
      <c r="V213" s="92"/>
      <c r="W213" s="92"/>
      <c r="X213" s="92"/>
      <c r="Y213" s="92"/>
      <c r="Z213" s="92"/>
      <c r="AA213" s="92"/>
      <c r="AB213" s="92"/>
      <c r="AC213" s="92"/>
      <c r="AD213" s="92"/>
      <c r="AE213" s="92"/>
      <c r="AF213" s="92"/>
      <c r="AG213" s="92"/>
      <c r="AH213" s="92"/>
      <c r="AI213" s="92"/>
    </row>
    <row r="214" spans="1:35" ht="12.75" customHeight="1" x14ac:dyDescent="0.2">
      <c r="A214" s="92"/>
      <c r="B214" s="92"/>
      <c r="C214" s="92"/>
      <c r="D214" s="92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92"/>
      <c r="S214" s="78"/>
      <c r="T214" s="92"/>
      <c r="U214" s="92"/>
      <c r="V214" s="92"/>
      <c r="W214" s="92"/>
      <c r="X214" s="92"/>
      <c r="Y214" s="92"/>
      <c r="Z214" s="92"/>
      <c r="AA214" s="92"/>
      <c r="AB214" s="92"/>
      <c r="AC214" s="92"/>
      <c r="AD214" s="92"/>
      <c r="AE214" s="92"/>
      <c r="AF214" s="92"/>
      <c r="AG214" s="92"/>
      <c r="AH214" s="92"/>
      <c r="AI214" s="92"/>
    </row>
    <row r="215" spans="1:35" ht="12.75" customHeight="1" x14ac:dyDescent="0.2">
      <c r="A215" s="92"/>
      <c r="B215" s="92"/>
      <c r="C215" s="92"/>
      <c r="D215" s="92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92"/>
      <c r="S215" s="78"/>
      <c r="T215" s="92"/>
      <c r="U215" s="92"/>
      <c r="V215" s="92"/>
      <c r="W215" s="92"/>
      <c r="X215" s="92"/>
      <c r="Y215" s="92"/>
      <c r="Z215" s="92"/>
      <c r="AA215" s="92"/>
      <c r="AB215" s="92"/>
      <c r="AC215" s="92"/>
      <c r="AD215" s="92"/>
      <c r="AE215" s="92"/>
      <c r="AF215" s="92"/>
      <c r="AG215" s="92"/>
      <c r="AH215" s="92"/>
      <c r="AI215" s="92"/>
    </row>
    <row r="216" spans="1:35" ht="12.75" customHeight="1" x14ac:dyDescent="0.2">
      <c r="A216" s="92"/>
      <c r="B216" s="92"/>
      <c r="C216" s="92"/>
      <c r="D216" s="92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92"/>
      <c r="S216" s="78"/>
      <c r="T216" s="92"/>
      <c r="U216" s="92"/>
      <c r="V216" s="92"/>
      <c r="W216" s="92"/>
      <c r="X216" s="92"/>
      <c r="Y216" s="92"/>
      <c r="Z216" s="92"/>
      <c r="AA216" s="92"/>
      <c r="AB216" s="92"/>
      <c r="AC216" s="92"/>
      <c r="AD216" s="92"/>
      <c r="AE216" s="92"/>
      <c r="AF216" s="92"/>
      <c r="AG216" s="92"/>
      <c r="AH216" s="92"/>
      <c r="AI216" s="92"/>
    </row>
    <row r="217" spans="1:35" ht="12.75" customHeight="1" x14ac:dyDescent="0.2">
      <c r="A217" s="92"/>
      <c r="B217" s="92"/>
      <c r="C217" s="92"/>
      <c r="D217" s="92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92"/>
      <c r="S217" s="78"/>
      <c r="T217" s="92"/>
      <c r="U217" s="92"/>
      <c r="V217" s="92"/>
      <c r="W217" s="92"/>
      <c r="X217" s="92"/>
      <c r="Y217" s="92"/>
      <c r="Z217" s="92"/>
      <c r="AA217" s="92"/>
      <c r="AB217" s="92"/>
      <c r="AC217" s="92"/>
      <c r="AD217" s="92"/>
      <c r="AE217" s="92"/>
      <c r="AF217" s="92"/>
      <c r="AG217" s="92"/>
      <c r="AH217" s="92"/>
      <c r="AI217" s="92"/>
    </row>
    <row r="218" spans="1:35" ht="12.75" customHeight="1" x14ac:dyDescent="0.2">
      <c r="A218" s="92"/>
      <c r="B218" s="92"/>
      <c r="C218" s="92"/>
      <c r="D218" s="92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92"/>
      <c r="S218" s="78"/>
      <c r="T218" s="92"/>
      <c r="U218" s="92"/>
      <c r="V218" s="92"/>
      <c r="W218" s="92"/>
      <c r="X218" s="92"/>
      <c r="Y218" s="92"/>
      <c r="Z218" s="92"/>
      <c r="AA218" s="92"/>
      <c r="AB218" s="92"/>
      <c r="AC218" s="92"/>
      <c r="AD218" s="92"/>
      <c r="AE218" s="92"/>
      <c r="AF218" s="92"/>
      <c r="AG218" s="92"/>
      <c r="AH218" s="92"/>
      <c r="AI218" s="92"/>
    </row>
    <row r="219" spans="1:35" ht="12.75" customHeight="1" x14ac:dyDescent="0.2">
      <c r="A219" s="92"/>
      <c r="B219" s="92"/>
      <c r="C219" s="92"/>
      <c r="D219" s="92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92"/>
      <c r="S219" s="78"/>
      <c r="T219" s="92"/>
      <c r="U219" s="92"/>
      <c r="V219" s="92"/>
      <c r="W219" s="92"/>
      <c r="X219" s="92"/>
      <c r="Y219" s="92"/>
      <c r="Z219" s="92"/>
      <c r="AA219" s="92"/>
      <c r="AB219" s="92"/>
      <c r="AC219" s="92"/>
      <c r="AD219" s="92"/>
      <c r="AE219" s="92"/>
      <c r="AF219" s="92"/>
      <c r="AG219" s="92"/>
      <c r="AH219" s="92"/>
      <c r="AI219" s="92"/>
    </row>
    <row r="220" spans="1:35" ht="12.75" customHeight="1" x14ac:dyDescent="0.2">
      <c r="A220" s="92"/>
      <c r="B220" s="92"/>
      <c r="C220" s="92"/>
      <c r="D220" s="92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92"/>
      <c r="S220" s="78"/>
      <c r="T220" s="92"/>
      <c r="U220" s="92"/>
      <c r="V220" s="92"/>
      <c r="W220" s="92"/>
      <c r="X220" s="92"/>
      <c r="Y220" s="92"/>
      <c r="Z220" s="92"/>
      <c r="AA220" s="92"/>
      <c r="AB220" s="92"/>
      <c r="AC220" s="92"/>
      <c r="AD220" s="92"/>
      <c r="AE220" s="92"/>
      <c r="AF220" s="92"/>
      <c r="AG220" s="92"/>
      <c r="AH220" s="92"/>
      <c r="AI220" s="92"/>
    </row>
    <row r="221" spans="1:35" ht="12.75" customHeight="1" x14ac:dyDescent="0.2">
      <c r="A221" s="92"/>
      <c r="B221" s="92"/>
      <c r="C221" s="92"/>
      <c r="D221" s="92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92"/>
      <c r="S221" s="78"/>
      <c r="T221" s="92"/>
      <c r="U221" s="92"/>
      <c r="V221" s="92"/>
      <c r="W221" s="92"/>
      <c r="X221" s="92"/>
      <c r="Y221" s="92"/>
      <c r="Z221" s="92"/>
      <c r="AA221" s="92"/>
      <c r="AB221" s="92"/>
      <c r="AC221" s="92"/>
      <c r="AD221" s="92"/>
      <c r="AE221" s="92"/>
      <c r="AF221" s="92"/>
      <c r="AG221" s="92"/>
      <c r="AH221" s="92"/>
      <c r="AI221" s="92"/>
    </row>
    <row r="222" spans="1:35" ht="12.75" customHeight="1" x14ac:dyDescent="0.2">
      <c r="A222" s="92"/>
      <c r="B222" s="92"/>
      <c r="C222" s="92"/>
      <c r="D222" s="92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92"/>
      <c r="S222" s="78"/>
      <c r="T222" s="92"/>
      <c r="U222" s="92"/>
      <c r="V222" s="92"/>
      <c r="W222" s="92"/>
      <c r="X222" s="92"/>
      <c r="Y222" s="92"/>
      <c r="Z222" s="92"/>
      <c r="AA222" s="92"/>
      <c r="AB222" s="92"/>
      <c r="AC222" s="92"/>
      <c r="AD222" s="92"/>
      <c r="AE222" s="92"/>
      <c r="AF222" s="92"/>
      <c r="AG222" s="92"/>
      <c r="AH222" s="92"/>
      <c r="AI222" s="92"/>
    </row>
    <row r="223" spans="1:35" ht="12.75" customHeight="1" x14ac:dyDescent="0.2">
      <c r="A223" s="92"/>
      <c r="B223" s="92"/>
      <c r="C223" s="92"/>
      <c r="D223" s="92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92"/>
      <c r="S223" s="78"/>
      <c r="T223" s="92"/>
      <c r="U223" s="92"/>
      <c r="V223" s="92"/>
      <c r="W223" s="92"/>
      <c r="X223" s="92"/>
      <c r="Y223" s="92"/>
      <c r="Z223" s="92"/>
      <c r="AA223" s="92"/>
      <c r="AB223" s="92"/>
      <c r="AC223" s="92"/>
      <c r="AD223" s="92"/>
      <c r="AE223" s="92"/>
      <c r="AF223" s="92"/>
      <c r="AG223" s="92"/>
      <c r="AH223" s="92"/>
      <c r="AI223" s="92"/>
    </row>
    <row r="224" spans="1:35" ht="12.75" customHeight="1" x14ac:dyDescent="0.2">
      <c r="A224" s="92"/>
      <c r="B224" s="92"/>
      <c r="C224" s="92"/>
      <c r="D224" s="92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92"/>
      <c r="S224" s="78"/>
      <c r="T224" s="92"/>
      <c r="U224" s="92"/>
      <c r="V224" s="92"/>
      <c r="W224" s="92"/>
      <c r="X224" s="92"/>
      <c r="Y224" s="92"/>
      <c r="Z224" s="92"/>
      <c r="AA224" s="92"/>
      <c r="AB224" s="92"/>
      <c r="AC224" s="92"/>
      <c r="AD224" s="92"/>
      <c r="AE224" s="92"/>
      <c r="AF224" s="92"/>
      <c r="AG224" s="92"/>
      <c r="AH224" s="92"/>
      <c r="AI224" s="92"/>
    </row>
    <row r="225" spans="1:35" ht="12.75" customHeight="1" x14ac:dyDescent="0.2">
      <c r="A225" s="92"/>
      <c r="B225" s="92"/>
      <c r="C225" s="92"/>
      <c r="D225" s="92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92"/>
      <c r="S225" s="78"/>
      <c r="T225" s="92"/>
      <c r="U225" s="92"/>
      <c r="V225" s="92"/>
      <c r="W225" s="92"/>
      <c r="X225" s="92"/>
      <c r="Y225" s="92"/>
      <c r="Z225" s="92"/>
      <c r="AA225" s="92"/>
      <c r="AB225" s="92"/>
      <c r="AC225" s="92"/>
      <c r="AD225" s="92"/>
      <c r="AE225" s="92"/>
      <c r="AF225" s="92"/>
      <c r="AG225" s="92"/>
      <c r="AH225" s="92"/>
      <c r="AI225" s="92"/>
    </row>
    <row r="226" spans="1:35" ht="12.75" customHeight="1" x14ac:dyDescent="0.2">
      <c r="A226" s="92"/>
      <c r="B226" s="92"/>
      <c r="C226" s="92"/>
      <c r="D226" s="92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92"/>
      <c r="S226" s="78"/>
      <c r="T226" s="92"/>
      <c r="U226" s="92"/>
      <c r="V226" s="92"/>
      <c r="W226" s="92"/>
      <c r="X226" s="92"/>
      <c r="Y226" s="92"/>
      <c r="Z226" s="92"/>
      <c r="AA226" s="92"/>
      <c r="AB226" s="92"/>
      <c r="AC226" s="92"/>
      <c r="AD226" s="92"/>
      <c r="AE226" s="92"/>
      <c r="AF226" s="92"/>
      <c r="AG226" s="92"/>
      <c r="AH226" s="92"/>
      <c r="AI226" s="92"/>
    </row>
    <row r="227" spans="1:35" ht="12.75" customHeight="1" x14ac:dyDescent="0.2">
      <c r="A227" s="92"/>
      <c r="B227" s="92"/>
      <c r="C227" s="92"/>
      <c r="D227" s="92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92"/>
      <c r="S227" s="78"/>
      <c r="T227" s="92"/>
      <c r="U227" s="92"/>
      <c r="V227" s="92"/>
      <c r="W227" s="92"/>
      <c r="X227" s="92"/>
      <c r="Y227" s="92"/>
      <c r="Z227" s="92"/>
      <c r="AA227" s="92"/>
      <c r="AB227" s="92"/>
      <c r="AC227" s="92"/>
      <c r="AD227" s="92"/>
      <c r="AE227" s="92"/>
      <c r="AF227" s="92"/>
      <c r="AG227" s="92"/>
      <c r="AH227" s="92"/>
      <c r="AI227" s="92"/>
    </row>
    <row r="228" spans="1:35" ht="12.75" customHeight="1" x14ac:dyDescent="0.2">
      <c r="A228" s="92"/>
      <c r="B228" s="92"/>
      <c r="C228" s="92"/>
      <c r="D228" s="92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92"/>
      <c r="S228" s="78"/>
      <c r="T228" s="92"/>
      <c r="U228" s="92"/>
      <c r="V228" s="92"/>
      <c r="W228" s="92"/>
      <c r="X228" s="92"/>
      <c r="Y228" s="92"/>
      <c r="Z228" s="92"/>
      <c r="AA228" s="92"/>
      <c r="AB228" s="92"/>
      <c r="AC228" s="92"/>
      <c r="AD228" s="92"/>
      <c r="AE228" s="92"/>
      <c r="AF228" s="92"/>
      <c r="AG228" s="92"/>
      <c r="AH228" s="92"/>
      <c r="AI228" s="92"/>
    </row>
    <row r="229" spans="1:35" ht="12.75" customHeight="1" x14ac:dyDescent="0.2">
      <c r="A229" s="92"/>
      <c r="B229" s="92"/>
      <c r="C229" s="92"/>
      <c r="D229" s="92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92"/>
      <c r="S229" s="78"/>
      <c r="T229" s="92"/>
      <c r="U229" s="92"/>
      <c r="V229" s="92"/>
      <c r="W229" s="92"/>
      <c r="X229" s="92"/>
      <c r="Y229" s="92"/>
      <c r="Z229" s="92"/>
      <c r="AA229" s="92"/>
      <c r="AB229" s="92"/>
      <c r="AC229" s="92"/>
      <c r="AD229" s="92"/>
      <c r="AE229" s="92"/>
      <c r="AF229" s="92"/>
      <c r="AG229" s="92"/>
      <c r="AH229" s="92"/>
      <c r="AI229" s="92"/>
    </row>
    <row r="230" spans="1:35" ht="12.75" customHeight="1" x14ac:dyDescent="0.2">
      <c r="A230" s="92"/>
      <c r="B230" s="92"/>
      <c r="C230" s="92"/>
      <c r="D230" s="92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92"/>
      <c r="S230" s="78"/>
      <c r="T230" s="92"/>
      <c r="U230" s="92"/>
      <c r="V230" s="92"/>
      <c r="W230" s="92"/>
      <c r="X230" s="92"/>
      <c r="Y230" s="92"/>
      <c r="Z230" s="92"/>
      <c r="AA230" s="92"/>
      <c r="AB230" s="92"/>
      <c r="AC230" s="92"/>
      <c r="AD230" s="92"/>
      <c r="AE230" s="92"/>
      <c r="AF230" s="92"/>
      <c r="AG230" s="92"/>
      <c r="AH230" s="92"/>
      <c r="AI230" s="92"/>
    </row>
    <row r="231" spans="1:35" ht="12.75" customHeight="1" x14ac:dyDescent="0.2">
      <c r="A231" s="92"/>
      <c r="B231" s="92"/>
      <c r="C231" s="92"/>
      <c r="D231" s="92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92"/>
      <c r="S231" s="78"/>
      <c r="T231" s="92"/>
      <c r="U231" s="92"/>
      <c r="V231" s="92"/>
      <c r="W231" s="92"/>
      <c r="X231" s="92"/>
      <c r="Y231" s="92"/>
      <c r="Z231" s="92"/>
      <c r="AA231" s="92"/>
      <c r="AB231" s="92"/>
      <c r="AC231" s="92"/>
      <c r="AD231" s="92"/>
      <c r="AE231" s="92"/>
      <c r="AF231" s="92"/>
      <c r="AG231" s="92"/>
      <c r="AH231" s="92"/>
      <c r="AI231" s="92"/>
    </row>
    <row r="232" spans="1:35" ht="12.75" customHeight="1" x14ac:dyDescent="0.2">
      <c r="A232" s="92"/>
      <c r="B232" s="92"/>
      <c r="C232" s="92"/>
      <c r="D232" s="92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92"/>
      <c r="S232" s="78"/>
      <c r="T232" s="92"/>
      <c r="U232" s="92"/>
      <c r="V232" s="92"/>
      <c r="W232" s="92"/>
      <c r="X232" s="92"/>
      <c r="Y232" s="92"/>
      <c r="Z232" s="92"/>
      <c r="AA232" s="92"/>
      <c r="AB232" s="92"/>
      <c r="AC232" s="92"/>
      <c r="AD232" s="92"/>
      <c r="AE232" s="92"/>
      <c r="AF232" s="92"/>
      <c r="AG232" s="92"/>
      <c r="AH232" s="92"/>
      <c r="AI232" s="92"/>
    </row>
    <row r="233" spans="1:35" ht="12.75" customHeight="1" x14ac:dyDescent="0.2">
      <c r="A233" s="92"/>
      <c r="B233" s="92"/>
      <c r="C233" s="92"/>
      <c r="D233" s="92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92"/>
      <c r="S233" s="78"/>
      <c r="T233" s="92"/>
      <c r="U233" s="92"/>
      <c r="V233" s="92"/>
      <c r="W233" s="92"/>
      <c r="X233" s="92"/>
      <c r="Y233" s="92"/>
      <c r="Z233" s="92"/>
      <c r="AA233" s="92"/>
      <c r="AB233" s="92"/>
      <c r="AC233" s="92"/>
      <c r="AD233" s="92"/>
      <c r="AE233" s="92"/>
      <c r="AF233" s="92"/>
      <c r="AG233" s="92"/>
      <c r="AH233" s="92"/>
      <c r="AI233" s="92"/>
    </row>
    <row r="234" spans="1:35" ht="12.75" customHeight="1" x14ac:dyDescent="0.2">
      <c r="A234" s="92"/>
      <c r="B234" s="92"/>
      <c r="C234" s="92"/>
      <c r="D234" s="92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92"/>
      <c r="S234" s="78"/>
      <c r="T234" s="92"/>
      <c r="U234" s="92"/>
      <c r="V234" s="92"/>
      <c r="W234" s="92"/>
      <c r="X234" s="92"/>
      <c r="Y234" s="92"/>
      <c r="Z234" s="92"/>
      <c r="AA234" s="92"/>
      <c r="AB234" s="92"/>
      <c r="AC234" s="92"/>
      <c r="AD234" s="92"/>
      <c r="AE234" s="92"/>
      <c r="AF234" s="92"/>
      <c r="AG234" s="92"/>
      <c r="AH234" s="92"/>
      <c r="AI234" s="92"/>
    </row>
    <row r="235" spans="1:35" ht="12.75" customHeight="1" x14ac:dyDescent="0.2">
      <c r="A235" s="92"/>
      <c r="B235" s="92"/>
      <c r="C235" s="92"/>
      <c r="D235" s="92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92"/>
      <c r="S235" s="78"/>
      <c r="T235" s="92"/>
      <c r="U235" s="92"/>
      <c r="V235" s="92"/>
      <c r="W235" s="92"/>
      <c r="X235" s="92"/>
      <c r="Y235" s="92"/>
      <c r="Z235" s="92"/>
      <c r="AA235" s="92"/>
      <c r="AB235" s="92"/>
      <c r="AC235" s="92"/>
      <c r="AD235" s="92"/>
      <c r="AE235" s="92"/>
      <c r="AF235" s="92"/>
      <c r="AG235" s="92"/>
      <c r="AH235" s="92"/>
      <c r="AI235" s="92"/>
    </row>
    <row r="236" spans="1:35" ht="12.75" customHeight="1" x14ac:dyDescent="0.2">
      <c r="A236" s="92"/>
      <c r="B236" s="92"/>
      <c r="C236" s="92"/>
      <c r="D236" s="92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92"/>
      <c r="S236" s="78"/>
      <c r="T236" s="92"/>
      <c r="U236" s="92"/>
      <c r="V236" s="92"/>
      <c r="W236" s="92"/>
      <c r="X236" s="92"/>
      <c r="Y236" s="92"/>
      <c r="Z236" s="92"/>
      <c r="AA236" s="92"/>
      <c r="AB236" s="92"/>
      <c r="AC236" s="92"/>
      <c r="AD236" s="92"/>
      <c r="AE236" s="92"/>
      <c r="AF236" s="92"/>
      <c r="AG236" s="92"/>
      <c r="AH236" s="92"/>
      <c r="AI236" s="92"/>
    </row>
    <row r="237" spans="1:35" ht="12.75" customHeight="1" x14ac:dyDescent="0.2">
      <c r="A237" s="92"/>
      <c r="B237" s="92"/>
      <c r="C237" s="92"/>
      <c r="D237" s="92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92"/>
      <c r="S237" s="78"/>
      <c r="T237" s="92"/>
      <c r="U237" s="92"/>
      <c r="V237" s="92"/>
      <c r="W237" s="92"/>
      <c r="X237" s="92"/>
      <c r="Y237" s="92"/>
      <c r="Z237" s="92"/>
      <c r="AA237" s="92"/>
      <c r="AB237" s="92"/>
      <c r="AC237" s="92"/>
      <c r="AD237" s="92"/>
      <c r="AE237" s="92"/>
      <c r="AF237" s="92"/>
      <c r="AG237" s="92"/>
      <c r="AH237" s="92"/>
      <c r="AI237" s="92"/>
    </row>
    <row r="238" spans="1:35" ht="12.75" customHeight="1" x14ac:dyDescent="0.2">
      <c r="A238" s="92"/>
      <c r="B238" s="92"/>
      <c r="C238" s="92"/>
      <c r="D238" s="92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92"/>
      <c r="S238" s="78"/>
      <c r="T238" s="92"/>
      <c r="U238" s="92"/>
      <c r="V238" s="92"/>
      <c r="W238" s="92"/>
      <c r="X238" s="92"/>
      <c r="Y238" s="92"/>
      <c r="Z238" s="92"/>
      <c r="AA238" s="92"/>
      <c r="AB238" s="92"/>
      <c r="AC238" s="92"/>
      <c r="AD238" s="92"/>
      <c r="AE238" s="92"/>
      <c r="AF238" s="92"/>
      <c r="AG238" s="92"/>
      <c r="AH238" s="92"/>
      <c r="AI238" s="92"/>
    </row>
    <row r="239" spans="1:35" ht="12.75" customHeight="1" x14ac:dyDescent="0.2">
      <c r="A239" s="92"/>
      <c r="B239" s="92"/>
      <c r="C239" s="92"/>
      <c r="D239" s="92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92"/>
      <c r="S239" s="78"/>
      <c r="T239" s="92"/>
      <c r="U239" s="92"/>
      <c r="V239" s="92"/>
      <c r="W239" s="92"/>
      <c r="X239" s="92"/>
      <c r="Y239" s="92"/>
      <c r="Z239" s="92"/>
      <c r="AA239" s="92"/>
      <c r="AB239" s="92"/>
      <c r="AC239" s="92"/>
      <c r="AD239" s="92"/>
      <c r="AE239" s="92"/>
      <c r="AF239" s="92"/>
      <c r="AG239" s="92"/>
      <c r="AH239" s="92"/>
      <c r="AI239" s="92"/>
    </row>
    <row r="240" spans="1:35" ht="12.75" customHeight="1" x14ac:dyDescent="0.2">
      <c r="A240" s="92"/>
      <c r="B240" s="92"/>
      <c r="C240" s="92"/>
      <c r="D240" s="92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92"/>
      <c r="S240" s="78"/>
      <c r="T240" s="92"/>
      <c r="U240" s="92"/>
      <c r="V240" s="92"/>
      <c r="W240" s="92"/>
      <c r="X240" s="92"/>
      <c r="Y240" s="92"/>
      <c r="Z240" s="92"/>
      <c r="AA240" s="92"/>
      <c r="AB240" s="92"/>
      <c r="AC240" s="92"/>
      <c r="AD240" s="92"/>
      <c r="AE240" s="92"/>
      <c r="AF240" s="92"/>
      <c r="AG240" s="92"/>
      <c r="AH240" s="92"/>
      <c r="AI240" s="92"/>
    </row>
    <row r="241" spans="1:35" ht="12.75" customHeight="1" x14ac:dyDescent="0.2">
      <c r="A241" s="92"/>
      <c r="B241" s="92"/>
      <c r="C241" s="92"/>
      <c r="D241" s="92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92"/>
      <c r="S241" s="78"/>
      <c r="T241" s="92"/>
      <c r="U241" s="92"/>
      <c r="V241" s="92"/>
      <c r="W241" s="92"/>
      <c r="X241" s="92"/>
      <c r="Y241" s="92"/>
      <c r="Z241" s="92"/>
      <c r="AA241" s="92"/>
      <c r="AB241" s="92"/>
      <c r="AC241" s="92"/>
      <c r="AD241" s="92"/>
      <c r="AE241" s="92"/>
      <c r="AF241" s="92"/>
      <c r="AG241" s="92"/>
      <c r="AH241" s="92"/>
      <c r="AI241" s="92"/>
    </row>
    <row r="242" spans="1:35" ht="12.75" customHeight="1" x14ac:dyDescent="0.2">
      <c r="A242" s="92"/>
      <c r="B242" s="92"/>
      <c r="C242" s="92"/>
      <c r="D242" s="92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92"/>
      <c r="S242" s="78"/>
      <c r="T242" s="92"/>
      <c r="U242" s="92"/>
      <c r="V242" s="92"/>
      <c r="W242" s="92"/>
      <c r="X242" s="92"/>
      <c r="Y242" s="92"/>
      <c r="Z242" s="92"/>
      <c r="AA242" s="92"/>
      <c r="AB242" s="92"/>
      <c r="AC242" s="92"/>
      <c r="AD242" s="92"/>
      <c r="AE242" s="92"/>
      <c r="AF242" s="92"/>
      <c r="AG242" s="92"/>
      <c r="AH242" s="92"/>
      <c r="AI242" s="92"/>
    </row>
    <row r="243" spans="1:35" ht="12.75" customHeight="1" x14ac:dyDescent="0.2">
      <c r="A243" s="92"/>
      <c r="B243" s="92"/>
      <c r="C243" s="92"/>
      <c r="D243" s="92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92"/>
      <c r="S243" s="78"/>
      <c r="T243" s="92"/>
      <c r="U243" s="92"/>
      <c r="V243" s="92"/>
      <c r="W243" s="92"/>
      <c r="X243" s="92"/>
      <c r="Y243" s="92"/>
      <c r="Z243" s="92"/>
      <c r="AA243" s="92"/>
      <c r="AB243" s="92"/>
      <c r="AC243" s="92"/>
      <c r="AD243" s="92"/>
      <c r="AE243" s="92"/>
      <c r="AF243" s="92"/>
      <c r="AG243" s="92"/>
      <c r="AH243" s="92"/>
      <c r="AI243" s="92"/>
    </row>
    <row r="244" spans="1:35" ht="12.75" customHeight="1" x14ac:dyDescent="0.2">
      <c r="A244" s="92"/>
      <c r="B244" s="92"/>
      <c r="C244" s="92"/>
      <c r="D244" s="92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92"/>
      <c r="S244" s="78"/>
      <c r="T244" s="92"/>
      <c r="U244" s="92"/>
      <c r="V244" s="92"/>
      <c r="W244" s="92"/>
      <c r="X244" s="92"/>
      <c r="Y244" s="92"/>
      <c r="Z244" s="92"/>
      <c r="AA244" s="92"/>
      <c r="AB244" s="92"/>
      <c r="AC244" s="92"/>
      <c r="AD244" s="92"/>
      <c r="AE244" s="92"/>
      <c r="AF244" s="92"/>
      <c r="AG244" s="92"/>
      <c r="AH244" s="92"/>
      <c r="AI244" s="92"/>
    </row>
    <row r="245" spans="1:35" ht="12.75" customHeight="1" x14ac:dyDescent="0.2">
      <c r="A245" s="92"/>
      <c r="B245" s="92"/>
      <c r="C245" s="92"/>
      <c r="D245" s="92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92"/>
      <c r="S245" s="78"/>
      <c r="T245" s="92"/>
      <c r="U245" s="92"/>
      <c r="V245" s="92"/>
      <c r="W245" s="92"/>
      <c r="X245" s="92"/>
      <c r="Y245" s="92"/>
      <c r="Z245" s="92"/>
      <c r="AA245" s="92"/>
      <c r="AB245" s="92"/>
      <c r="AC245" s="92"/>
      <c r="AD245" s="92"/>
      <c r="AE245" s="92"/>
      <c r="AF245" s="92"/>
      <c r="AG245" s="92"/>
      <c r="AH245" s="92"/>
      <c r="AI245" s="92"/>
    </row>
    <row r="246" spans="1:35" ht="12.75" customHeight="1" x14ac:dyDescent="0.2">
      <c r="A246" s="92"/>
      <c r="B246" s="92"/>
      <c r="C246" s="92"/>
      <c r="D246" s="92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92"/>
      <c r="S246" s="78"/>
      <c r="T246" s="92"/>
      <c r="U246" s="92"/>
      <c r="V246" s="92"/>
      <c r="W246" s="92"/>
      <c r="X246" s="92"/>
      <c r="Y246" s="92"/>
      <c r="Z246" s="92"/>
      <c r="AA246" s="92"/>
      <c r="AB246" s="92"/>
      <c r="AC246" s="92"/>
      <c r="AD246" s="92"/>
      <c r="AE246" s="92"/>
      <c r="AF246" s="92"/>
      <c r="AG246" s="92"/>
      <c r="AH246" s="92"/>
      <c r="AI246" s="92"/>
    </row>
    <row r="247" spans="1:35" ht="12.75" customHeight="1" x14ac:dyDescent="0.2">
      <c r="A247" s="92"/>
      <c r="B247" s="92"/>
      <c r="C247" s="92"/>
      <c r="D247" s="92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92"/>
      <c r="S247" s="78"/>
      <c r="T247" s="92"/>
      <c r="U247" s="92"/>
      <c r="V247" s="92"/>
      <c r="W247" s="92"/>
      <c r="X247" s="92"/>
      <c r="Y247" s="92"/>
      <c r="Z247" s="92"/>
      <c r="AA247" s="92"/>
      <c r="AB247" s="92"/>
      <c r="AC247" s="92"/>
      <c r="AD247" s="92"/>
      <c r="AE247" s="92"/>
      <c r="AF247" s="92"/>
      <c r="AG247" s="92"/>
      <c r="AH247" s="92"/>
      <c r="AI247" s="92"/>
    </row>
    <row r="248" spans="1:35" ht="12.75" customHeight="1" x14ac:dyDescent="0.2">
      <c r="A248" s="92"/>
      <c r="B248" s="92"/>
      <c r="C248" s="92"/>
      <c r="D248" s="92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92"/>
      <c r="S248" s="78"/>
      <c r="T248" s="92"/>
      <c r="U248" s="92"/>
      <c r="V248" s="92"/>
      <c r="W248" s="92"/>
      <c r="X248" s="92"/>
      <c r="Y248" s="92"/>
      <c r="Z248" s="92"/>
      <c r="AA248" s="92"/>
      <c r="AB248" s="92"/>
      <c r="AC248" s="92"/>
      <c r="AD248" s="92"/>
      <c r="AE248" s="92"/>
      <c r="AF248" s="92"/>
      <c r="AG248" s="92"/>
      <c r="AH248" s="92"/>
      <c r="AI248" s="92"/>
    </row>
    <row r="249" spans="1:35" ht="12.75" customHeight="1" x14ac:dyDescent="0.2">
      <c r="A249" s="92"/>
      <c r="B249" s="92"/>
      <c r="C249" s="92"/>
      <c r="D249" s="92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92"/>
      <c r="S249" s="78"/>
      <c r="T249" s="92"/>
      <c r="U249" s="92"/>
      <c r="V249" s="92"/>
      <c r="W249" s="92"/>
      <c r="X249" s="92"/>
      <c r="Y249" s="92"/>
      <c r="Z249" s="92"/>
      <c r="AA249" s="92"/>
      <c r="AB249" s="92"/>
      <c r="AC249" s="92"/>
      <c r="AD249" s="92"/>
      <c r="AE249" s="92"/>
      <c r="AF249" s="92"/>
      <c r="AG249" s="92"/>
      <c r="AH249" s="92"/>
      <c r="AI249" s="92"/>
    </row>
    <row r="250" spans="1:35" ht="12.75" customHeight="1" x14ac:dyDescent="0.2">
      <c r="A250" s="92"/>
      <c r="B250" s="92"/>
      <c r="C250" s="92"/>
      <c r="D250" s="92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92"/>
      <c r="S250" s="78"/>
      <c r="T250" s="92"/>
      <c r="U250" s="92"/>
      <c r="V250" s="92"/>
      <c r="W250" s="92"/>
      <c r="X250" s="92"/>
      <c r="Y250" s="92"/>
      <c r="Z250" s="92"/>
      <c r="AA250" s="92"/>
      <c r="AB250" s="92"/>
      <c r="AC250" s="92"/>
      <c r="AD250" s="92"/>
      <c r="AE250" s="92"/>
      <c r="AF250" s="92"/>
      <c r="AG250" s="92"/>
      <c r="AH250" s="92"/>
      <c r="AI250" s="92"/>
    </row>
    <row r="251" spans="1:35" ht="12.75" customHeight="1" x14ac:dyDescent="0.2">
      <c r="A251" s="92"/>
      <c r="B251" s="92"/>
      <c r="C251" s="92"/>
      <c r="D251" s="92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92"/>
      <c r="S251" s="78"/>
      <c r="T251" s="92"/>
      <c r="U251" s="92"/>
      <c r="V251" s="92"/>
      <c r="W251" s="92"/>
      <c r="X251" s="92"/>
      <c r="Y251" s="92"/>
      <c r="Z251" s="92"/>
      <c r="AA251" s="92"/>
      <c r="AB251" s="92"/>
      <c r="AC251" s="92"/>
      <c r="AD251" s="92"/>
      <c r="AE251" s="92"/>
      <c r="AF251" s="92"/>
      <c r="AG251" s="92"/>
      <c r="AH251" s="92"/>
      <c r="AI251" s="92"/>
    </row>
    <row r="252" spans="1:35" ht="12.75" customHeight="1" x14ac:dyDescent="0.2">
      <c r="A252" s="92"/>
      <c r="B252" s="92"/>
      <c r="C252" s="92"/>
      <c r="D252" s="92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92"/>
      <c r="S252" s="78"/>
      <c r="T252" s="92"/>
      <c r="U252" s="92"/>
      <c r="V252" s="92"/>
      <c r="W252" s="92"/>
      <c r="X252" s="92"/>
      <c r="Y252" s="92"/>
      <c r="Z252" s="92"/>
      <c r="AA252" s="92"/>
      <c r="AB252" s="92"/>
      <c r="AC252" s="92"/>
      <c r="AD252" s="92"/>
      <c r="AE252" s="92"/>
      <c r="AF252" s="92"/>
      <c r="AG252" s="92"/>
      <c r="AH252" s="92"/>
      <c r="AI252" s="92"/>
    </row>
    <row r="253" spans="1:35" ht="12.75" customHeight="1" x14ac:dyDescent="0.2">
      <c r="A253" s="92"/>
      <c r="B253" s="92"/>
      <c r="C253" s="92"/>
      <c r="D253" s="92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92"/>
      <c r="S253" s="78"/>
      <c r="T253" s="92"/>
      <c r="U253" s="92"/>
      <c r="V253" s="92"/>
      <c r="W253" s="92"/>
      <c r="X253" s="92"/>
      <c r="Y253" s="92"/>
      <c r="Z253" s="92"/>
      <c r="AA253" s="92"/>
      <c r="AB253" s="92"/>
      <c r="AC253" s="92"/>
      <c r="AD253" s="92"/>
      <c r="AE253" s="92"/>
      <c r="AF253" s="92"/>
      <c r="AG253" s="92"/>
      <c r="AH253" s="92"/>
      <c r="AI253" s="92"/>
    </row>
    <row r="254" spans="1:35" ht="12.75" customHeight="1" x14ac:dyDescent="0.2">
      <c r="A254" s="92"/>
      <c r="B254" s="92"/>
      <c r="C254" s="92"/>
      <c r="D254" s="92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92"/>
      <c r="S254" s="78"/>
      <c r="T254" s="92"/>
      <c r="U254" s="92"/>
      <c r="V254" s="92"/>
      <c r="W254" s="92"/>
      <c r="X254" s="92"/>
      <c r="Y254" s="92"/>
      <c r="Z254" s="92"/>
      <c r="AA254" s="92"/>
      <c r="AB254" s="92"/>
      <c r="AC254" s="92"/>
      <c r="AD254" s="92"/>
      <c r="AE254" s="92"/>
      <c r="AF254" s="92"/>
      <c r="AG254" s="92"/>
      <c r="AH254" s="92"/>
      <c r="AI254" s="92"/>
    </row>
    <row r="255" spans="1:35" ht="12.75" customHeight="1" x14ac:dyDescent="0.2">
      <c r="A255" s="92"/>
      <c r="B255" s="92"/>
      <c r="C255" s="92"/>
      <c r="D255" s="92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92"/>
      <c r="S255" s="78"/>
      <c r="T255" s="92"/>
      <c r="U255" s="92"/>
      <c r="V255" s="92"/>
      <c r="W255" s="92"/>
      <c r="X255" s="92"/>
      <c r="Y255" s="92"/>
      <c r="Z255" s="92"/>
      <c r="AA255" s="92"/>
      <c r="AB255" s="92"/>
      <c r="AC255" s="92"/>
      <c r="AD255" s="92"/>
      <c r="AE255" s="92"/>
      <c r="AF255" s="92"/>
      <c r="AG255" s="92"/>
      <c r="AH255" s="92"/>
      <c r="AI255" s="92"/>
    </row>
    <row r="256" spans="1:35" ht="12.75" customHeight="1" x14ac:dyDescent="0.2">
      <c r="A256" s="92"/>
      <c r="B256" s="92"/>
      <c r="C256" s="92"/>
      <c r="D256" s="92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92"/>
      <c r="S256" s="78"/>
      <c r="T256" s="92"/>
      <c r="U256" s="92"/>
      <c r="V256" s="92"/>
      <c r="W256" s="92"/>
      <c r="X256" s="92"/>
      <c r="Y256" s="92"/>
      <c r="Z256" s="92"/>
      <c r="AA256" s="92"/>
      <c r="AB256" s="92"/>
      <c r="AC256" s="92"/>
      <c r="AD256" s="92"/>
      <c r="AE256" s="92"/>
      <c r="AF256" s="92"/>
      <c r="AG256" s="92"/>
      <c r="AH256" s="92"/>
      <c r="AI256" s="92"/>
    </row>
    <row r="257" spans="1:35" ht="12.75" customHeight="1" x14ac:dyDescent="0.2">
      <c r="A257" s="92"/>
      <c r="B257" s="92"/>
      <c r="C257" s="92"/>
      <c r="D257" s="92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92"/>
      <c r="S257" s="78"/>
      <c r="T257" s="92"/>
      <c r="U257" s="92"/>
      <c r="V257" s="92"/>
      <c r="W257" s="92"/>
      <c r="X257" s="92"/>
      <c r="Y257" s="92"/>
      <c r="Z257" s="92"/>
      <c r="AA257" s="92"/>
      <c r="AB257" s="92"/>
      <c r="AC257" s="92"/>
      <c r="AD257" s="92"/>
      <c r="AE257" s="92"/>
      <c r="AF257" s="92"/>
      <c r="AG257" s="92"/>
      <c r="AH257" s="92"/>
      <c r="AI257" s="92"/>
    </row>
    <row r="258" spans="1:35" ht="12.75" customHeight="1" x14ac:dyDescent="0.2">
      <c r="A258" s="92"/>
      <c r="B258" s="92"/>
      <c r="C258" s="92"/>
      <c r="D258" s="92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92"/>
      <c r="S258" s="78"/>
      <c r="T258" s="92"/>
      <c r="U258" s="92"/>
      <c r="V258" s="92"/>
      <c r="W258" s="92"/>
      <c r="X258" s="92"/>
      <c r="Y258" s="92"/>
      <c r="Z258" s="92"/>
      <c r="AA258" s="92"/>
      <c r="AB258" s="92"/>
      <c r="AC258" s="92"/>
      <c r="AD258" s="92"/>
      <c r="AE258" s="92"/>
      <c r="AF258" s="92"/>
      <c r="AG258" s="92"/>
      <c r="AH258" s="92"/>
      <c r="AI258" s="92"/>
    </row>
    <row r="259" spans="1:35" ht="12.75" customHeight="1" x14ac:dyDescent="0.2">
      <c r="A259" s="92"/>
      <c r="B259" s="92"/>
      <c r="C259" s="92"/>
      <c r="D259" s="92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92"/>
      <c r="S259" s="78"/>
      <c r="T259" s="92"/>
      <c r="U259" s="92"/>
      <c r="V259" s="92"/>
      <c r="W259" s="92"/>
      <c r="X259" s="92"/>
      <c r="Y259" s="92"/>
      <c r="Z259" s="92"/>
      <c r="AA259" s="92"/>
      <c r="AB259" s="92"/>
      <c r="AC259" s="92"/>
      <c r="AD259" s="92"/>
      <c r="AE259" s="92"/>
      <c r="AF259" s="92"/>
      <c r="AG259" s="92"/>
      <c r="AH259" s="92"/>
      <c r="AI259" s="92"/>
    </row>
    <row r="260" spans="1:35" ht="12.75" customHeight="1" x14ac:dyDescent="0.2">
      <c r="A260" s="92"/>
      <c r="B260" s="92"/>
      <c r="C260" s="92"/>
      <c r="D260" s="92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92"/>
      <c r="S260" s="78"/>
      <c r="T260" s="92"/>
      <c r="U260" s="92"/>
      <c r="V260" s="92"/>
      <c r="W260" s="92"/>
      <c r="X260" s="92"/>
      <c r="Y260" s="92"/>
      <c r="Z260" s="92"/>
      <c r="AA260" s="92"/>
      <c r="AB260" s="92"/>
      <c r="AC260" s="92"/>
      <c r="AD260" s="92"/>
      <c r="AE260" s="92"/>
      <c r="AF260" s="92"/>
      <c r="AG260" s="92"/>
      <c r="AH260" s="92"/>
      <c r="AI260" s="92"/>
    </row>
    <row r="261" spans="1:35" ht="12.75" customHeight="1" x14ac:dyDescent="0.2">
      <c r="A261" s="92"/>
      <c r="B261" s="92"/>
      <c r="C261" s="92"/>
      <c r="D261" s="92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92"/>
      <c r="S261" s="78"/>
      <c r="T261" s="92"/>
      <c r="U261" s="92"/>
      <c r="V261" s="92"/>
      <c r="W261" s="92"/>
      <c r="X261" s="92"/>
      <c r="Y261" s="92"/>
      <c r="Z261" s="92"/>
      <c r="AA261" s="92"/>
      <c r="AB261" s="92"/>
      <c r="AC261" s="92"/>
      <c r="AD261" s="92"/>
      <c r="AE261" s="92"/>
      <c r="AF261" s="92"/>
      <c r="AG261" s="92"/>
      <c r="AH261" s="92"/>
      <c r="AI261" s="92"/>
    </row>
    <row r="262" spans="1:35" ht="12.75" customHeight="1" x14ac:dyDescent="0.2">
      <c r="A262" s="92"/>
      <c r="B262" s="92"/>
      <c r="C262" s="92"/>
      <c r="D262" s="92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92"/>
      <c r="S262" s="78"/>
      <c r="T262" s="92"/>
      <c r="U262" s="92"/>
      <c r="V262" s="92"/>
      <c r="W262" s="92"/>
      <c r="X262" s="92"/>
      <c r="Y262" s="92"/>
      <c r="Z262" s="92"/>
      <c r="AA262" s="92"/>
      <c r="AB262" s="92"/>
      <c r="AC262" s="92"/>
      <c r="AD262" s="92"/>
      <c r="AE262" s="92"/>
      <c r="AF262" s="92"/>
      <c r="AG262" s="92"/>
      <c r="AH262" s="92"/>
      <c r="AI262" s="92"/>
    </row>
    <row r="263" spans="1:35" ht="12.75" customHeight="1" x14ac:dyDescent="0.2">
      <c r="A263" s="92"/>
      <c r="B263" s="92"/>
      <c r="C263" s="92"/>
      <c r="D263" s="92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92"/>
      <c r="S263" s="78"/>
      <c r="T263" s="92"/>
      <c r="U263" s="92"/>
      <c r="V263" s="92"/>
      <c r="W263" s="92"/>
      <c r="X263" s="92"/>
      <c r="Y263" s="92"/>
      <c r="Z263" s="92"/>
      <c r="AA263" s="92"/>
      <c r="AB263" s="92"/>
      <c r="AC263" s="92"/>
      <c r="AD263" s="92"/>
      <c r="AE263" s="92"/>
      <c r="AF263" s="92"/>
      <c r="AG263" s="92"/>
      <c r="AH263" s="92"/>
      <c r="AI263" s="92"/>
    </row>
    <row r="264" spans="1:35" ht="12.75" customHeight="1" x14ac:dyDescent="0.2">
      <c r="A264" s="92"/>
      <c r="B264" s="92"/>
      <c r="C264" s="92"/>
      <c r="D264" s="92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92"/>
      <c r="S264" s="78"/>
      <c r="T264" s="92"/>
      <c r="U264" s="92"/>
      <c r="V264" s="92"/>
      <c r="W264" s="92"/>
      <c r="X264" s="92"/>
      <c r="Y264" s="92"/>
      <c r="Z264" s="92"/>
      <c r="AA264" s="92"/>
      <c r="AB264" s="92"/>
      <c r="AC264" s="92"/>
      <c r="AD264" s="92"/>
      <c r="AE264" s="92"/>
      <c r="AF264" s="92"/>
      <c r="AG264" s="92"/>
      <c r="AH264" s="92"/>
      <c r="AI264" s="92"/>
    </row>
    <row r="265" spans="1:35" ht="12.75" customHeight="1" x14ac:dyDescent="0.2">
      <c r="A265" s="92"/>
      <c r="B265" s="92"/>
      <c r="C265" s="92"/>
      <c r="D265" s="92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92"/>
      <c r="S265" s="78"/>
      <c r="T265" s="92"/>
      <c r="U265" s="92"/>
      <c r="V265" s="92"/>
      <c r="W265" s="92"/>
      <c r="X265" s="92"/>
      <c r="Y265" s="92"/>
      <c r="Z265" s="92"/>
      <c r="AA265" s="92"/>
      <c r="AB265" s="92"/>
      <c r="AC265" s="92"/>
      <c r="AD265" s="92"/>
      <c r="AE265" s="92"/>
      <c r="AF265" s="92"/>
      <c r="AG265" s="92"/>
      <c r="AH265" s="92"/>
      <c r="AI265" s="92"/>
    </row>
    <row r="266" spans="1:35" ht="12.75" customHeight="1" x14ac:dyDescent="0.2">
      <c r="A266" s="92"/>
      <c r="B266" s="92"/>
      <c r="C266" s="92"/>
      <c r="D266" s="92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92"/>
      <c r="S266" s="78"/>
      <c r="T266" s="92"/>
      <c r="U266" s="92"/>
      <c r="V266" s="92"/>
      <c r="W266" s="92"/>
      <c r="X266" s="92"/>
      <c r="Y266" s="92"/>
      <c r="Z266" s="92"/>
      <c r="AA266" s="92"/>
      <c r="AB266" s="92"/>
      <c r="AC266" s="92"/>
      <c r="AD266" s="92"/>
      <c r="AE266" s="92"/>
      <c r="AF266" s="92"/>
      <c r="AG266" s="92"/>
      <c r="AH266" s="92"/>
      <c r="AI266" s="92"/>
    </row>
    <row r="267" spans="1:35" ht="12.75" customHeight="1" x14ac:dyDescent="0.2">
      <c r="A267" s="92"/>
      <c r="B267" s="92"/>
      <c r="C267" s="92"/>
      <c r="D267" s="92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92"/>
      <c r="S267" s="78"/>
      <c r="T267" s="92"/>
      <c r="U267" s="92"/>
      <c r="V267" s="92"/>
      <c r="W267" s="92"/>
      <c r="X267" s="92"/>
      <c r="Y267" s="92"/>
      <c r="Z267" s="92"/>
      <c r="AA267" s="92"/>
      <c r="AB267" s="92"/>
      <c r="AC267" s="92"/>
      <c r="AD267" s="92"/>
      <c r="AE267" s="92"/>
      <c r="AF267" s="92"/>
      <c r="AG267" s="92"/>
      <c r="AH267" s="92"/>
      <c r="AI267" s="92"/>
    </row>
    <row r="268" spans="1:35" ht="12.75" customHeight="1" x14ac:dyDescent="0.2">
      <c r="A268" s="92"/>
      <c r="B268" s="92"/>
      <c r="C268" s="92"/>
      <c r="D268" s="92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92"/>
      <c r="S268" s="78"/>
      <c r="T268" s="92"/>
      <c r="U268" s="92"/>
      <c r="V268" s="92"/>
      <c r="W268" s="92"/>
      <c r="X268" s="92"/>
      <c r="Y268" s="92"/>
      <c r="Z268" s="92"/>
      <c r="AA268" s="92"/>
      <c r="AB268" s="92"/>
      <c r="AC268" s="92"/>
      <c r="AD268" s="92"/>
      <c r="AE268" s="92"/>
      <c r="AF268" s="92"/>
      <c r="AG268" s="92"/>
      <c r="AH268" s="92"/>
      <c r="AI268" s="92"/>
    </row>
    <row r="269" spans="1:35" ht="12.75" customHeight="1" x14ac:dyDescent="0.2">
      <c r="A269" s="92"/>
      <c r="B269" s="92"/>
      <c r="C269" s="92"/>
      <c r="D269" s="92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92"/>
      <c r="S269" s="78"/>
      <c r="T269" s="92"/>
      <c r="U269" s="92"/>
      <c r="V269" s="92"/>
      <c r="W269" s="92"/>
      <c r="X269" s="92"/>
      <c r="Y269" s="92"/>
      <c r="Z269" s="92"/>
      <c r="AA269" s="92"/>
      <c r="AB269" s="92"/>
      <c r="AC269" s="92"/>
      <c r="AD269" s="92"/>
      <c r="AE269" s="92"/>
      <c r="AF269" s="92"/>
      <c r="AG269" s="92"/>
      <c r="AH269" s="92"/>
      <c r="AI269" s="92"/>
    </row>
    <row r="270" spans="1:35" ht="12.75" customHeight="1" x14ac:dyDescent="0.2">
      <c r="A270" s="92"/>
      <c r="B270" s="92"/>
      <c r="C270" s="92"/>
      <c r="D270" s="92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92"/>
      <c r="S270" s="78"/>
      <c r="T270" s="92"/>
      <c r="U270" s="92"/>
      <c r="V270" s="92"/>
      <c r="W270" s="92"/>
      <c r="X270" s="92"/>
      <c r="Y270" s="92"/>
      <c r="Z270" s="92"/>
      <c r="AA270" s="92"/>
      <c r="AB270" s="92"/>
      <c r="AC270" s="92"/>
      <c r="AD270" s="92"/>
      <c r="AE270" s="92"/>
      <c r="AF270" s="92"/>
      <c r="AG270" s="92"/>
      <c r="AH270" s="92"/>
      <c r="AI270" s="92"/>
    </row>
    <row r="271" spans="1:35" ht="12.75" customHeight="1" x14ac:dyDescent="0.2">
      <c r="A271" s="92"/>
      <c r="B271" s="92"/>
      <c r="C271" s="92"/>
      <c r="D271" s="92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92"/>
      <c r="S271" s="78"/>
      <c r="T271" s="92"/>
      <c r="U271" s="92"/>
      <c r="V271" s="92"/>
      <c r="W271" s="92"/>
      <c r="X271" s="92"/>
      <c r="Y271" s="92"/>
      <c r="Z271" s="92"/>
      <c r="AA271" s="92"/>
      <c r="AB271" s="92"/>
      <c r="AC271" s="92"/>
      <c r="AD271" s="92"/>
      <c r="AE271" s="92"/>
      <c r="AF271" s="92"/>
      <c r="AG271" s="92"/>
      <c r="AH271" s="92"/>
      <c r="AI271" s="92"/>
    </row>
    <row r="272" spans="1:35" ht="12.75" customHeight="1" x14ac:dyDescent="0.2">
      <c r="A272" s="92"/>
      <c r="B272" s="92"/>
      <c r="C272" s="92"/>
      <c r="D272" s="92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92"/>
      <c r="S272" s="78"/>
      <c r="T272" s="92"/>
      <c r="U272" s="92"/>
      <c r="V272" s="92"/>
      <c r="W272" s="92"/>
      <c r="X272" s="92"/>
      <c r="Y272" s="92"/>
      <c r="Z272" s="92"/>
      <c r="AA272" s="92"/>
      <c r="AB272" s="92"/>
      <c r="AC272" s="92"/>
      <c r="AD272" s="92"/>
      <c r="AE272" s="92"/>
      <c r="AF272" s="92"/>
      <c r="AG272" s="92"/>
      <c r="AH272" s="92"/>
      <c r="AI272" s="92"/>
    </row>
    <row r="273" spans="1:35" ht="12.75" customHeight="1" x14ac:dyDescent="0.2">
      <c r="A273" s="92"/>
      <c r="B273" s="92"/>
      <c r="C273" s="92"/>
      <c r="D273" s="92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92"/>
      <c r="S273" s="78"/>
      <c r="T273" s="92"/>
      <c r="U273" s="92"/>
      <c r="V273" s="92"/>
      <c r="W273" s="92"/>
      <c r="X273" s="92"/>
      <c r="Y273" s="92"/>
      <c r="Z273" s="92"/>
      <c r="AA273" s="92"/>
      <c r="AB273" s="92"/>
      <c r="AC273" s="92"/>
      <c r="AD273" s="92"/>
      <c r="AE273" s="92"/>
      <c r="AF273" s="92"/>
      <c r="AG273" s="92"/>
      <c r="AH273" s="92"/>
      <c r="AI273" s="92"/>
    </row>
    <row r="274" spans="1:35" ht="12.75" customHeight="1" x14ac:dyDescent="0.2">
      <c r="A274" s="92"/>
      <c r="B274" s="92"/>
      <c r="C274" s="92"/>
      <c r="D274" s="92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92"/>
      <c r="S274" s="78"/>
      <c r="T274" s="92"/>
      <c r="U274" s="92"/>
      <c r="V274" s="92"/>
      <c r="W274" s="92"/>
      <c r="X274" s="92"/>
      <c r="Y274" s="92"/>
      <c r="Z274" s="92"/>
      <c r="AA274" s="92"/>
      <c r="AB274" s="92"/>
      <c r="AC274" s="92"/>
      <c r="AD274" s="92"/>
      <c r="AE274" s="92"/>
      <c r="AF274" s="92"/>
      <c r="AG274" s="92"/>
      <c r="AH274" s="92"/>
      <c r="AI274" s="92"/>
    </row>
    <row r="275" spans="1:35" ht="12.75" customHeight="1" x14ac:dyDescent="0.2">
      <c r="A275" s="92"/>
      <c r="B275" s="92"/>
      <c r="C275" s="92"/>
      <c r="D275" s="92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92"/>
      <c r="S275" s="78"/>
      <c r="T275" s="92"/>
      <c r="U275" s="92"/>
      <c r="V275" s="92"/>
      <c r="W275" s="92"/>
      <c r="X275" s="92"/>
      <c r="Y275" s="92"/>
      <c r="Z275" s="92"/>
      <c r="AA275" s="92"/>
      <c r="AB275" s="92"/>
      <c r="AC275" s="92"/>
      <c r="AD275" s="92"/>
      <c r="AE275" s="92"/>
      <c r="AF275" s="92"/>
      <c r="AG275" s="92"/>
      <c r="AH275" s="92"/>
      <c r="AI275" s="92"/>
    </row>
    <row r="276" spans="1:35" ht="12.75" customHeight="1" x14ac:dyDescent="0.2">
      <c r="A276" s="92"/>
      <c r="B276" s="92"/>
      <c r="C276" s="92"/>
      <c r="D276" s="92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92"/>
      <c r="S276" s="78"/>
      <c r="T276" s="92"/>
      <c r="U276" s="92"/>
      <c r="V276" s="92"/>
      <c r="W276" s="92"/>
      <c r="X276" s="92"/>
      <c r="Y276" s="92"/>
      <c r="Z276" s="92"/>
      <c r="AA276" s="92"/>
      <c r="AB276" s="92"/>
      <c r="AC276" s="92"/>
      <c r="AD276" s="92"/>
      <c r="AE276" s="92"/>
      <c r="AF276" s="92"/>
      <c r="AG276" s="92"/>
      <c r="AH276" s="92"/>
      <c r="AI276" s="92"/>
    </row>
    <row r="277" spans="1:35" ht="12.75" customHeight="1" x14ac:dyDescent="0.2">
      <c r="A277" s="92"/>
      <c r="B277" s="92"/>
      <c r="C277" s="92"/>
      <c r="D277" s="92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92"/>
      <c r="S277" s="78"/>
      <c r="T277" s="92"/>
      <c r="U277" s="92"/>
      <c r="V277" s="92"/>
      <c r="W277" s="92"/>
      <c r="X277" s="92"/>
      <c r="Y277" s="92"/>
      <c r="Z277" s="92"/>
      <c r="AA277" s="92"/>
      <c r="AB277" s="92"/>
      <c r="AC277" s="92"/>
      <c r="AD277" s="92"/>
      <c r="AE277" s="92"/>
      <c r="AF277" s="92"/>
      <c r="AG277" s="92"/>
      <c r="AH277" s="92"/>
      <c r="AI277" s="92"/>
    </row>
    <row r="278" spans="1:35" ht="12.75" customHeight="1" x14ac:dyDescent="0.2">
      <c r="A278" s="92"/>
      <c r="B278" s="92"/>
      <c r="C278" s="92"/>
      <c r="D278" s="92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92"/>
      <c r="S278" s="78"/>
      <c r="T278" s="92"/>
      <c r="U278" s="92"/>
      <c r="V278" s="92"/>
      <c r="W278" s="92"/>
      <c r="X278" s="92"/>
      <c r="Y278" s="92"/>
      <c r="Z278" s="92"/>
      <c r="AA278" s="92"/>
      <c r="AB278" s="92"/>
      <c r="AC278" s="92"/>
      <c r="AD278" s="92"/>
      <c r="AE278" s="92"/>
      <c r="AF278" s="92"/>
      <c r="AG278" s="92"/>
      <c r="AH278" s="92"/>
      <c r="AI278" s="92"/>
    </row>
    <row r="279" spans="1:35" ht="12.75" customHeight="1" x14ac:dyDescent="0.2">
      <c r="A279" s="92"/>
      <c r="B279" s="92"/>
      <c r="C279" s="92"/>
      <c r="D279" s="92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92"/>
      <c r="S279" s="78"/>
      <c r="T279" s="92"/>
      <c r="U279" s="92"/>
      <c r="V279" s="92"/>
      <c r="W279" s="92"/>
      <c r="X279" s="92"/>
      <c r="Y279" s="92"/>
      <c r="Z279" s="92"/>
      <c r="AA279" s="92"/>
      <c r="AB279" s="92"/>
      <c r="AC279" s="92"/>
      <c r="AD279" s="92"/>
      <c r="AE279" s="92"/>
      <c r="AF279" s="92"/>
      <c r="AG279" s="92"/>
      <c r="AH279" s="92"/>
      <c r="AI279" s="92"/>
    </row>
    <row r="280" spans="1:35" ht="12.75" customHeight="1" x14ac:dyDescent="0.2">
      <c r="A280" s="92"/>
      <c r="B280" s="92"/>
      <c r="C280" s="92"/>
      <c r="D280" s="92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92"/>
      <c r="S280" s="78"/>
      <c r="T280" s="92"/>
      <c r="U280" s="92"/>
      <c r="V280" s="92"/>
      <c r="W280" s="92"/>
      <c r="X280" s="92"/>
      <c r="Y280" s="92"/>
      <c r="Z280" s="92"/>
      <c r="AA280" s="92"/>
      <c r="AB280" s="92"/>
      <c r="AC280" s="92"/>
      <c r="AD280" s="92"/>
      <c r="AE280" s="92"/>
      <c r="AF280" s="92"/>
      <c r="AG280" s="92"/>
      <c r="AH280" s="92"/>
      <c r="AI280" s="92"/>
    </row>
    <row r="281" spans="1:35" ht="15.75" customHeight="1" x14ac:dyDescent="0.2"/>
    <row r="282" spans="1:35" ht="15.75" customHeight="1" x14ac:dyDescent="0.2"/>
    <row r="283" spans="1:35" ht="15.75" customHeight="1" x14ac:dyDescent="0.2"/>
    <row r="284" spans="1:35" ht="15.75" customHeight="1" x14ac:dyDescent="0.2"/>
    <row r="285" spans="1:35" ht="15.75" customHeight="1" x14ac:dyDescent="0.2"/>
    <row r="286" spans="1:35" ht="15.75" customHeight="1" x14ac:dyDescent="0.2"/>
    <row r="287" spans="1:35" ht="15.75" customHeight="1" x14ac:dyDescent="0.2"/>
    <row r="288" spans="1:35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</sheetData>
  <mergeCells count="6">
    <mergeCell ref="E49:M74"/>
    <mergeCell ref="B2:R2"/>
    <mergeCell ref="B3:R3"/>
    <mergeCell ref="B5:D5"/>
    <mergeCell ref="Q5:R5"/>
    <mergeCell ref="B7:D7"/>
  </mergeCells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L999"/>
  <sheetViews>
    <sheetView showGridLines="0" zoomScale="90" zoomScaleNormal="90" workbookViewId="0">
      <selection activeCell="V16" sqref="V16"/>
    </sheetView>
  </sheetViews>
  <sheetFormatPr baseColWidth="10" defaultColWidth="14.42578125" defaultRowHeight="15" customHeight="1" x14ac:dyDescent="0.2"/>
  <cols>
    <col min="1" max="1" width="5.140625" customWidth="1"/>
    <col min="2" max="2" width="2.28515625" customWidth="1"/>
    <col min="3" max="3" width="21" customWidth="1"/>
    <col min="4" max="4" width="17.42578125" customWidth="1"/>
    <col min="5" max="7" width="10.7109375" customWidth="1"/>
    <col min="8" max="8" width="11.42578125" customWidth="1"/>
    <col min="9" max="9" width="12" customWidth="1"/>
    <col min="10" max="10" width="13.140625" customWidth="1"/>
    <col min="11" max="15" width="10.7109375" customWidth="1"/>
    <col min="16" max="16" width="12.85546875" customWidth="1"/>
    <col min="17" max="17" width="2.85546875" customWidth="1"/>
    <col min="18" max="18" width="12.5703125" customWidth="1"/>
    <col min="19" max="19" width="11.42578125" customWidth="1"/>
    <col min="20" max="20" width="12" customWidth="1"/>
    <col min="21" max="21" width="10.5703125" customWidth="1"/>
    <col min="22" max="22" width="11.7109375" customWidth="1"/>
    <col min="23" max="25" width="11.42578125" customWidth="1"/>
    <col min="26" max="26" width="10" customWidth="1"/>
    <col min="27" max="29" width="11.42578125" customWidth="1"/>
    <col min="30" max="30" width="6.85546875" customWidth="1"/>
    <col min="31" max="38" width="9.140625" customWidth="1"/>
  </cols>
  <sheetData>
    <row r="1" spans="1:35" x14ac:dyDescent="0.2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14"/>
      <c r="S1" s="27"/>
      <c r="T1" s="14"/>
      <c r="U1" s="14"/>
      <c r="V1" s="27"/>
      <c r="W1" s="27"/>
      <c r="X1" s="27"/>
      <c r="Y1" s="27"/>
      <c r="Z1" s="27"/>
      <c r="AA1" s="27"/>
      <c r="AB1" s="27"/>
      <c r="AC1" s="27"/>
      <c r="AD1" s="27"/>
      <c r="AE1" s="27"/>
      <c r="AF1" s="92"/>
      <c r="AG1" s="27"/>
      <c r="AH1" s="27"/>
      <c r="AI1" s="27"/>
    </row>
    <row r="2" spans="1:35" ht="16.5" customHeight="1" x14ac:dyDescent="0.25">
      <c r="A2" s="1"/>
      <c r="B2" s="509" t="s">
        <v>264</v>
      </c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  <c r="P2" s="510"/>
      <c r="Q2" s="1"/>
      <c r="R2" s="9"/>
      <c r="S2" s="1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6.5" customHeight="1" x14ac:dyDescent="0.25">
      <c r="A3" s="1"/>
      <c r="B3" s="509" t="s">
        <v>1</v>
      </c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1"/>
      <c r="R3" s="9"/>
      <c r="S3" s="1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15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9"/>
      <c r="S4" s="1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39" customHeight="1" x14ac:dyDescent="0.25">
      <c r="A5" s="5"/>
      <c r="B5" s="563" t="s">
        <v>265</v>
      </c>
      <c r="C5" s="536"/>
      <c r="D5" s="308" t="s">
        <v>4</v>
      </c>
      <c r="E5" s="308" t="s">
        <v>266</v>
      </c>
      <c r="F5" s="308" t="s">
        <v>267</v>
      </c>
      <c r="G5" s="308" t="s">
        <v>7</v>
      </c>
      <c r="H5" s="308" t="s">
        <v>8</v>
      </c>
      <c r="I5" s="308" t="s">
        <v>9</v>
      </c>
      <c r="J5" s="308" t="s">
        <v>10</v>
      </c>
      <c r="K5" s="308" t="s">
        <v>11</v>
      </c>
      <c r="L5" s="308" t="s">
        <v>12</v>
      </c>
      <c r="M5" s="308" t="s">
        <v>13</v>
      </c>
      <c r="N5" s="308" t="s">
        <v>14</v>
      </c>
      <c r="O5" s="308" t="s">
        <v>15</v>
      </c>
      <c r="P5" s="384" t="s">
        <v>16</v>
      </c>
      <c r="Q5" s="5"/>
      <c r="R5" s="90"/>
      <c r="S5" s="13"/>
      <c r="T5" s="14"/>
      <c r="U5" s="14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5"/>
      <c r="AH5" s="5"/>
      <c r="AI5" s="5"/>
    </row>
    <row r="6" spans="1:35" ht="15.75" customHeight="1" x14ac:dyDescent="0.25">
      <c r="A6" s="8"/>
      <c r="B6" s="279"/>
      <c r="C6" s="280"/>
      <c r="D6" s="309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385"/>
      <c r="Q6" s="8"/>
      <c r="R6" s="90"/>
      <c r="S6" s="13"/>
      <c r="T6" s="14"/>
      <c r="U6" s="14"/>
      <c r="V6" s="13"/>
      <c r="W6" s="13"/>
      <c r="X6" s="13"/>
      <c r="Y6" s="13"/>
      <c r="Z6" s="13"/>
      <c r="AA6" s="13"/>
      <c r="AB6" s="13"/>
      <c r="AC6" s="13"/>
      <c r="AD6" s="13"/>
      <c r="AE6" s="13"/>
      <c r="AF6" s="8"/>
      <c r="AG6" s="8"/>
      <c r="AH6" s="8"/>
      <c r="AI6" s="8"/>
    </row>
    <row r="7" spans="1:35" ht="15.75" customHeight="1" x14ac:dyDescent="0.25">
      <c r="A7" s="8"/>
      <c r="B7" s="564" t="s">
        <v>4</v>
      </c>
      <c r="C7" s="532"/>
      <c r="D7" s="310">
        <f>SUM(D9:D30)</f>
        <v>5170189.3656369997</v>
      </c>
      <c r="E7" s="310">
        <f t="shared" ref="E7:P7" si="0">SUM(E9:E30)</f>
        <v>515540.89899999998</v>
      </c>
      <c r="F7" s="310">
        <f t="shared" si="0"/>
        <v>35589.426699999996</v>
      </c>
      <c r="G7" s="310">
        <f t="shared" si="0"/>
        <v>68083.633000000002</v>
      </c>
      <c r="H7" s="310">
        <f t="shared" si="0"/>
        <v>306343.47549999994</v>
      </c>
      <c r="I7" s="310">
        <f t="shared" si="0"/>
        <v>1324980.6553999998</v>
      </c>
      <c r="J7" s="310">
        <f t="shared" si="0"/>
        <v>718992.24899999995</v>
      </c>
      <c r="K7" s="310">
        <f t="shared" si="0"/>
        <v>197475.72950000002</v>
      </c>
      <c r="L7" s="310">
        <f t="shared" si="0"/>
        <v>2689.4670000000001</v>
      </c>
      <c r="M7" s="310">
        <f t="shared" si="0"/>
        <v>128.828</v>
      </c>
      <c r="N7" s="310">
        <f t="shared" si="0"/>
        <v>1260.3159999999998</v>
      </c>
      <c r="O7" s="310">
        <f t="shared" si="0"/>
        <v>917919.23023700016</v>
      </c>
      <c r="P7" s="386">
        <f t="shared" si="0"/>
        <v>1081185.4563000002</v>
      </c>
      <c r="Q7" s="8"/>
      <c r="R7" s="130"/>
      <c r="S7" s="8"/>
      <c r="T7" s="2"/>
      <c r="U7" s="2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x14ac:dyDescent="0.2">
      <c r="A8" s="13"/>
      <c r="B8" s="311"/>
      <c r="C8" s="312"/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87"/>
      <c r="Q8" s="13"/>
      <c r="R8" s="16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</row>
    <row r="9" spans="1:35" ht="19.5" customHeight="1" x14ac:dyDescent="0.2">
      <c r="A9" s="13"/>
      <c r="B9" s="311"/>
      <c r="C9" s="312" t="s">
        <v>268</v>
      </c>
      <c r="D9" s="315">
        <f t="shared" ref="D9:D27" si="1">SUM(E9:P9)</f>
        <v>51.734999999999999</v>
      </c>
      <c r="E9" s="315">
        <v>1.2450000000000001</v>
      </c>
      <c r="F9" s="315">
        <v>47.49</v>
      </c>
      <c r="G9" s="315">
        <v>3</v>
      </c>
      <c r="H9" s="315" t="s">
        <v>63</v>
      </c>
      <c r="I9" s="315" t="s">
        <v>63</v>
      </c>
      <c r="J9" s="315" t="s">
        <v>63</v>
      </c>
      <c r="K9" s="315" t="s">
        <v>63</v>
      </c>
      <c r="L9" s="315" t="s">
        <v>63</v>
      </c>
      <c r="M9" s="315" t="s">
        <v>63</v>
      </c>
      <c r="N9" s="315" t="s">
        <v>63</v>
      </c>
      <c r="O9" s="315" t="s">
        <v>63</v>
      </c>
      <c r="P9" s="335" t="s">
        <v>63</v>
      </c>
      <c r="Q9" s="13"/>
      <c r="R9" s="118"/>
      <c r="S9" s="90"/>
      <c r="T9" s="118"/>
      <c r="U9" s="118"/>
      <c r="V9" s="90"/>
      <c r="W9" s="90"/>
      <c r="X9" s="90"/>
      <c r="Y9" s="90"/>
      <c r="Z9" s="90"/>
      <c r="AA9" s="90"/>
      <c r="AB9" s="90"/>
      <c r="AC9" s="90"/>
      <c r="AD9" s="90"/>
      <c r="AE9" s="90"/>
      <c r="AF9" s="13"/>
      <c r="AG9" s="51"/>
      <c r="AH9" s="13"/>
      <c r="AI9" s="13"/>
    </row>
    <row r="10" spans="1:35" ht="19.5" customHeight="1" x14ac:dyDescent="0.2">
      <c r="A10" s="13"/>
      <c r="B10" s="311"/>
      <c r="C10" s="312" t="s">
        <v>135</v>
      </c>
      <c r="D10" s="315">
        <f t="shared" si="1"/>
        <v>0</v>
      </c>
      <c r="E10" s="315" t="s">
        <v>63</v>
      </c>
      <c r="F10" s="315" t="s">
        <v>63</v>
      </c>
      <c r="G10" s="315" t="s">
        <v>63</v>
      </c>
      <c r="H10" s="315" t="s">
        <v>63</v>
      </c>
      <c r="I10" s="315" t="s">
        <v>63</v>
      </c>
      <c r="J10" s="315" t="s">
        <v>63</v>
      </c>
      <c r="K10" s="315" t="s">
        <v>63</v>
      </c>
      <c r="L10" s="315" t="s">
        <v>63</v>
      </c>
      <c r="M10" s="315" t="s">
        <v>63</v>
      </c>
      <c r="N10" s="315" t="s">
        <v>63</v>
      </c>
      <c r="O10" s="315" t="s">
        <v>63</v>
      </c>
      <c r="P10" s="335" t="s">
        <v>63</v>
      </c>
      <c r="Q10" s="13"/>
      <c r="R10" s="118"/>
      <c r="S10" s="13"/>
      <c r="T10" s="14"/>
      <c r="U10" s="14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51"/>
      <c r="AH10" s="13"/>
      <c r="AI10" s="13"/>
    </row>
    <row r="11" spans="1:35" ht="19.5" customHeight="1" x14ac:dyDescent="0.2">
      <c r="A11" s="13"/>
      <c r="B11" s="311"/>
      <c r="C11" s="312" t="s">
        <v>134</v>
      </c>
      <c r="D11" s="315">
        <f t="shared" si="1"/>
        <v>138608.9265</v>
      </c>
      <c r="E11" s="315">
        <v>12777.171</v>
      </c>
      <c r="F11" s="315">
        <v>227.28749999999999</v>
      </c>
      <c r="G11" s="315">
        <v>63.970500000000001</v>
      </c>
      <c r="H11" s="315">
        <v>5206.348</v>
      </c>
      <c r="I11" s="315">
        <v>47539.748</v>
      </c>
      <c r="J11" s="315">
        <v>45492.667499999996</v>
      </c>
      <c r="K11" s="315">
        <v>17990.913500000002</v>
      </c>
      <c r="L11" s="315">
        <v>33.785000000000004</v>
      </c>
      <c r="M11" s="315">
        <v>12.798</v>
      </c>
      <c r="N11" s="315" t="s">
        <v>63</v>
      </c>
      <c r="O11" s="315">
        <v>5756.5609999999997</v>
      </c>
      <c r="P11" s="335">
        <v>3507.6765</v>
      </c>
      <c r="Q11" s="13"/>
      <c r="R11" s="90"/>
      <c r="S11" s="13"/>
      <c r="T11" s="14"/>
      <c r="U11" s="14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23"/>
      <c r="AH11" s="13"/>
      <c r="AI11" s="13"/>
    </row>
    <row r="12" spans="1:35" ht="19.5" customHeight="1" x14ac:dyDescent="0.2">
      <c r="A12" s="13"/>
      <c r="B12" s="311"/>
      <c r="C12" s="312" t="s">
        <v>141</v>
      </c>
      <c r="D12" s="315">
        <f t="shared" si="1"/>
        <v>1213563.4650000001</v>
      </c>
      <c r="E12" s="315">
        <v>174270.66999999998</v>
      </c>
      <c r="F12" s="315" t="s">
        <v>63</v>
      </c>
      <c r="G12" s="315" t="s">
        <v>63</v>
      </c>
      <c r="H12" s="315">
        <v>59573.020000000004</v>
      </c>
      <c r="I12" s="315">
        <v>295317.11499999999</v>
      </c>
      <c r="J12" s="315">
        <v>282296.97500000003</v>
      </c>
      <c r="K12" s="315">
        <v>39483.904999999992</v>
      </c>
      <c r="L12" s="315" t="s">
        <v>63</v>
      </c>
      <c r="M12" s="315" t="s">
        <v>63</v>
      </c>
      <c r="N12" s="315" t="s">
        <v>63</v>
      </c>
      <c r="O12" s="315">
        <v>195913.96999999997</v>
      </c>
      <c r="P12" s="335">
        <v>166707.81000000003</v>
      </c>
      <c r="Q12" s="13"/>
      <c r="R12" s="90"/>
      <c r="S12" s="13"/>
      <c r="T12" s="14"/>
      <c r="U12" s="14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23"/>
      <c r="AH12" s="13"/>
      <c r="AI12" s="13"/>
    </row>
    <row r="13" spans="1:35" ht="19.5" customHeight="1" x14ac:dyDescent="0.2">
      <c r="A13" s="13"/>
      <c r="B13" s="311"/>
      <c r="C13" s="312" t="s">
        <v>143</v>
      </c>
      <c r="D13" s="315">
        <f t="shared" si="1"/>
        <v>526973.59420000005</v>
      </c>
      <c r="E13" s="315">
        <v>50386.824000000008</v>
      </c>
      <c r="F13" s="315">
        <v>60.350200000000001</v>
      </c>
      <c r="G13" s="315" t="s">
        <v>63</v>
      </c>
      <c r="H13" s="315">
        <v>36819.710000000006</v>
      </c>
      <c r="I13" s="315">
        <v>149241.86499999999</v>
      </c>
      <c r="J13" s="315">
        <v>60777.545999999995</v>
      </c>
      <c r="K13" s="315">
        <v>36608.870999999999</v>
      </c>
      <c r="L13" s="315">
        <v>158.47300000000001</v>
      </c>
      <c r="M13" s="315" t="s">
        <v>63</v>
      </c>
      <c r="N13" s="315" t="s">
        <v>63</v>
      </c>
      <c r="O13" s="315">
        <v>94326.52</v>
      </c>
      <c r="P13" s="335">
        <v>98593.435000000012</v>
      </c>
      <c r="Q13" s="13"/>
      <c r="R13" s="90"/>
      <c r="S13" s="13"/>
      <c r="T13" s="14"/>
      <c r="U13" s="14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23"/>
      <c r="AH13" s="13"/>
      <c r="AI13" s="13"/>
    </row>
    <row r="14" spans="1:35" ht="19.5" customHeight="1" x14ac:dyDescent="0.2">
      <c r="A14" s="13"/>
      <c r="B14" s="311"/>
      <c r="C14" s="312" t="s">
        <v>144</v>
      </c>
      <c r="D14" s="315">
        <f t="shared" si="1"/>
        <v>1130424.2799</v>
      </c>
      <c r="E14" s="315">
        <v>139229.375</v>
      </c>
      <c r="F14" s="315">
        <v>732.84149999999977</v>
      </c>
      <c r="G14" s="315" t="s">
        <v>63</v>
      </c>
      <c r="H14" s="315">
        <v>68691.652499999997</v>
      </c>
      <c r="I14" s="315">
        <v>305773.83289999998</v>
      </c>
      <c r="J14" s="315">
        <v>129577.967</v>
      </c>
      <c r="K14" s="315">
        <v>68152.686000000002</v>
      </c>
      <c r="L14" s="315">
        <v>293.44499999999999</v>
      </c>
      <c r="M14" s="315">
        <v>64.756999999999991</v>
      </c>
      <c r="N14" s="315">
        <v>824.70249999999987</v>
      </c>
      <c r="O14" s="315">
        <v>213251.43070000003</v>
      </c>
      <c r="P14" s="335">
        <v>203831.58980000002</v>
      </c>
      <c r="Q14" s="13"/>
      <c r="R14" s="90"/>
      <c r="S14" s="13"/>
      <c r="T14" s="14"/>
      <c r="U14" s="14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23"/>
      <c r="AH14" s="13"/>
      <c r="AI14" s="13"/>
    </row>
    <row r="15" spans="1:35" ht="19.5" customHeight="1" x14ac:dyDescent="0.2">
      <c r="A15" s="13"/>
      <c r="B15" s="311"/>
      <c r="C15" s="312" t="s">
        <v>145</v>
      </c>
      <c r="D15" s="315">
        <f t="shared" si="1"/>
        <v>65141.744999999995</v>
      </c>
      <c r="E15" s="315">
        <v>9813.7799999999988</v>
      </c>
      <c r="F15" s="315" t="s">
        <v>63</v>
      </c>
      <c r="G15" s="315" t="s">
        <v>63</v>
      </c>
      <c r="H15" s="315">
        <v>2245.41</v>
      </c>
      <c r="I15" s="315">
        <v>22022.920000000002</v>
      </c>
      <c r="J15" s="315">
        <v>8480.6949999999997</v>
      </c>
      <c r="K15" s="315">
        <v>4694.38</v>
      </c>
      <c r="L15" s="315" t="s">
        <v>63</v>
      </c>
      <c r="M15" s="315" t="s">
        <v>63</v>
      </c>
      <c r="N15" s="315" t="s">
        <v>63</v>
      </c>
      <c r="O15" s="315">
        <v>12151.914999999999</v>
      </c>
      <c r="P15" s="335">
        <v>5732.6450000000004</v>
      </c>
      <c r="Q15" s="13"/>
      <c r="R15" s="90"/>
      <c r="S15" s="13"/>
      <c r="T15" s="14"/>
      <c r="U15" s="14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23"/>
      <c r="AH15" s="13"/>
      <c r="AI15" s="13"/>
    </row>
    <row r="16" spans="1:35" ht="19.5" customHeight="1" x14ac:dyDescent="0.2">
      <c r="A16" s="13"/>
      <c r="B16" s="311"/>
      <c r="C16" s="312" t="s">
        <v>148</v>
      </c>
      <c r="D16" s="315">
        <f t="shared" si="1"/>
        <v>799.05400000000009</v>
      </c>
      <c r="E16" s="315">
        <v>103.464</v>
      </c>
      <c r="F16" s="315">
        <v>201.3955</v>
      </c>
      <c r="G16" s="315" t="s">
        <v>63</v>
      </c>
      <c r="H16" s="315" t="s">
        <v>63</v>
      </c>
      <c r="I16" s="315">
        <v>36.493000000000002</v>
      </c>
      <c r="J16" s="315" t="s">
        <v>63</v>
      </c>
      <c r="K16" s="315" t="s">
        <v>63</v>
      </c>
      <c r="L16" s="315">
        <v>46.094000000000001</v>
      </c>
      <c r="M16" s="315">
        <v>9.548</v>
      </c>
      <c r="N16" s="315">
        <v>29.8535</v>
      </c>
      <c r="O16" s="315">
        <v>372.20600000000002</v>
      </c>
      <c r="P16" s="335" t="s">
        <v>63</v>
      </c>
      <c r="Q16" s="13"/>
      <c r="R16" s="90"/>
      <c r="S16" s="13"/>
      <c r="T16" s="14"/>
      <c r="U16" s="14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23"/>
      <c r="AH16" s="13"/>
      <c r="AI16" s="13"/>
    </row>
    <row r="17" spans="1:38" ht="19.5" customHeight="1" x14ac:dyDescent="0.2">
      <c r="A17" s="13"/>
      <c r="B17" s="311"/>
      <c r="C17" s="312" t="s">
        <v>269</v>
      </c>
      <c r="D17" s="315">
        <f t="shared" si="1"/>
        <v>211280.72</v>
      </c>
      <c r="E17" s="315">
        <v>20908.64</v>
      </c>
      <c r="F17" s="315" t="s">
        <v>63</v>
      </c>
      <c r="G17" s="315" t="s">
        <v>63</v>
      </c>
      <c r="H17" s="315">
        <v>6163.15</v>
      </c>
      <c r="I17" s="315">
        <v>69651.744999999995</v>
      </c>
      <c r="J17" s="315">
        <v>8766.5099999999984</v>
      </c>
      <c r="K17" s="315" t="s">
        <v>63</v>
      </c>
      <c r="L17" s="315" t="s">
        <v>63</v>
      </c>
      <c r="M17" s="315" t="s">
        <v>63</v>
      </c>
      <c r="N17" s="315" t="s">
        <v>63</v>
      </c>
      <c r="O17" s="315">
        <v>51635.98</v>
      </c>
      <c r="P17" s="335">
        <v>54154.695000000007</v>
      </c>
      <c r="Q17" s="13"/>
      <c r="R17" s="90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23"/>
      <c r="AH17" s="13"/>
      <c r="AI17" s="13"/>
    </row>
    <row r="18" spans="1:38" ht="19.5" customHeight="1" x14ac:dyDescent="0.2">
      <c r="A18" s="13"/>
      <c r="B18" s="311"/>
      <c r="C18" s="312" t="s">
        <v>150</v>
      </c>
      <c r="D18" s="315">
        <f t="shared" si="1"/>
        <v>202269.26500000001</v>
      </c>
      <c r="E18" s="315">
        <v>16481.895</v>
      </c>
      <c r="F18" s="315" t="s">
        <v>63</v>
      </c>
      <c r="G18" s="315" t="s">
        <v>63</v>
      </c>
      <c r="H18" s="315">
        <v>4074.4949999999999</v>
      </c>
      <c r="I18" s="315">
        <v>57627.595000000001</v>
      </c>
      <c r="J18" s="315">
        <v>12440.079999999998</v>
      </c>
      <c r="K18" s="315">
        <v>1941.7349999999999</v>
      </c>
      <c r="L18" s="315" t="s">
        <v>63</v>
      </c>
      <c r="M18" s="315" t="s">
        <v>63</v>
      </c>
      <c r="N18" s="315" t="s">
        <v>63</v>
      </c>
      <c r="O18" s="315">
        <v>53738.049999999996</v>
      </c>
      <c r="P18" s="335">
        <v>55965.414999999994</v>
      </c>
      <c r="Q18" s="13"/>
      <c r="R18" s="90"/>
      <c r="S18" s="13"/>
      <c r="T18" s="14"/>
      <c r="U18" s="14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23"/>
      <c r="AH18" s="13"/>
      <c r="AI18" s="13"/>
    </row>
    <row r="19" spans="1:38" ht="19.5" customHeight="1" x14ac:dyDescent="0.2">
      <c r="A19" s="13"/>
      <c r="B19" s="311"/>
      <c r="C19" s="312" t="s">
        <v>270</v>
      </c>
      <c r="D19" s="315">
        <f t="shared" si="1"/>
        <v>3.7054999999999998</v>
      </c>
      <c r="E19" s="315" t="s">
        <v>63</v>
      </c>
      <c r="F19" s="315" t="s">
        <v>63</v>
      </c>
      <c r="G19" s="315" t="s">
        <v>63</v>
      </c>
      <c r="H19" s="315" t="s">
        <v>63</v>
      </c>
      <c r="I19" s="315" t="s">
        <v>63</v>
      </c>
      <c r="J19" s="315" t="s">
        <v>63</v>
      </c>
      <c r="K19" s="315" t="s">
        <v>63</v>
      </c>
      <c r="L19" s="315" t="s">
        <v>63</v>
      </c>
      <c r="M19" s="315" t="s">
        <v>63</v>
      </c>
      <c r="N19" s="315" t="s">
        <v>63</v>
      </c>
      <c r="O19" s="315">
        <v>3.7054999999999998</v>
      </c>
      <c r="P19" s="335" t="s">
        <v>63</v>
      </c>
      <c r="Q19" s="13"/>
      <c r="R19" s="90"/>
      <c r="S19" s="13"/>
      <c r="T19" s="14"/>
      <c r="U19" s="14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23"/>
      <c r="AH19" s="13"/>
      <c r="AI19" s="13"/>
    </row>
    <row r="20" spans="1:38" ht="19.5" customHeight="1" x14ac:dyDescent="0.2">
      <c r="A20" s="13"/>
      <c r="B20" s="311"/>
      <c r="C20" s="312" t="s">
        <v>271</v>
      </c>
      <c r="D20" s="315">
        <f t="shared" si="1"/>
        <v>138368.87703700003</v>
      </c>
      <c r="E20" s="315">
        <v>18066.665000000001</v>
      </c>
      <c r="F20" s="315" t="s">
        <v>63</v>
      </c>
      <c r="G20" s="315" t="s">
        <v>63</v>
      </c>
      <c r="H20" s="315">
        <v>2236.02</v>
      </c>
      <c r="I20" s="315">
        <v>45555.9</v>
      </c>
      <c r="J20" s="315">
        <v>14385.865</v>
      </c>
      <c r="K20" s="315">
        <v>2746.0450000000001</v>
      </c>
      <c r="L20" s="315" t="s">
        <v>63</v>
      </c>
      <c r="M20" s="315" t="s">
        <v>63</v>
      </c>
      <c r="N20" s="315" t="s">
        <v>63</v>
      </c>
      <c r="O20" s="315">
        <v>27368.747037000001</v>
      </c>
      <c r="P20" s="335">
        <v>28009.635000000002</v>
      </c>
      <c r="Q20" s="13"/>
      <c r="R20" s="90"/>
      <c r="S20" s="13"/>
      <c r="T20" s="14"/>
      <c r="U20" s="14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23"/>
      <c r="AH20" s="13"/>
      <c r="AI20" s="13"/>
    </row>
    <row r="21" spans="1:38" ht="19.5" customHeight="1" x14ac:dyDescent="0.2">
      <c r="A21" s="13"/>
      <c r="B21" s="311"/>
      <c r="C21" s="312" t="s">
        <v>152</v>
      </c>
      <c r="D21" s="315">
        <f t="shared" si="1"/>
        <v>236626.35500000001</v>
      </c>
      <c r="E21" s="315">
        <v>13984.879999999997</v>
      </c>
      <c r="F21" s="315" t="s">
        <v>63</v>
      </c>
      <c r="G21" s="315" t="s">
        <v>63</v>
      </c>
      <c r="H21" s="315">
        <v>6361.4400000000005</v>
      </c>
      <c r="I21" s="315">
        <v>57994.81</v>
      </c>
      <c r="J21" s="315">
        <v>12471.119999999999</v>
      </c>
      <c r="K21" s="315" t="s">
        <v>63</v>
      </c>
      <c r="L21" s="315" t="s">
        <v>63</v>
      </c>
      <c r="M21" s="315" t="s">
        <v>63</v>
      </c>
      <c r="N21" s="315" t="s">
        <v>63</v>
      </c>
      <c r="O21" s="315">
        <v>66157.5</v>
      </c>
      <c r="P21" s="335">
        <v>79656.60500000001</v>
      </c>
      <c r="Q21" s="13"/>
      <c r="R21" s="90"/>
      <c r="S21" s="13"/>
      <c r="T21" s="14"/>
      <c r="U21" s="14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23"/>
      <c r="AH21" s="13"/>
      <c r="AI21" s="13"/>
    </row>
    <row r="22" spans="1:38" ht="19.5" customHeight="1" x14ac:dyDescent="0.2">
      <c r="A22" s="13"/>
      <c r="B22" s="311"/>
      <c r="C22" s="312" t="s">
        <v>154</v>
      </c>
      <c r="D22" s="315">
        <f t="shared" si="1"/>
        <v>567910.005</v>
      </c>
      <c r="E22" s="315">
        <v>35398.394999999997</v>
      </c>
      <c r="F22" s="315" t="s">
        <v>63</v>
      </c>
      <c r="G22" s="315" t="s">
        <v>63</v>
      </c>
      <c r="H22" s="315">
        <v>46785.56</v>
      </c>
      <c r="I22" s="315">
        <v>140889.28649999999</v>
      </c>
      <c r="J22" s="315">
        <v>75648.4185</v>
      </c>
      <c r="K22" s="315">
        <v>7331.5749999999989</v>
      </c>
      <c r="L22" s="315" t="s">
        <v>63</v>
      </c>
      <c r="M22" s="315" t="s">
        <v>63</v>
      </c>
      <c r="N22" s="315" t="s">
        <v>63</v>
      </c>
      <c r="O22" s="315">
        <v>107338.39000000001</v>
      </c>
      <c r="P22" s="335">
        <v>154518.38</v>
      </c>
      <c r="Q22" s="13"/>
      <c r="R22" s="90"/>
      <c r="S22" s="13"/>
      <c r="T22" s="14"/>
      <c r="U22" s="14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23"/>
      <c r="AH22" s="13"/>
      <c r="AI22" s="13"/>
    </row>
    <row r="23" spans="1:38" ht="19.5" customHeight="1" x14ac:dyDescent="0.2">
      <c r="A23" s="13"/>
      <c r="B23" s="311"/>
      <c r="C23" s="312" t="s">
        <v>157</v>
      </c>
      <c r="D23" s="315">
        <f t="shared" si="1"/>
        <v>243748.245</v>
      </c>
      <c r="E23" s="315">
        <v>10277.515000000001</v>
      </c>
      <c r="F23" s="315" t="s">
        <v>63</v>
      </c>
      <c r="G23" s="315" t="s">
        <v>63</v>
      </c>
      <c r="H23" s="315">
        <v>13386.185000000001</v>
      </c>
      <c r="I23" s="315">
        <v>79285.044999999998</v>
      </c>
      <c r="J23" s="315">
        <v>25273.314999999999</v>
      </c>
      <c r="K23" s="315" t="s">
        <v>63</v>
      </c>
      <c r="L23" s="315" t="s">
        <v>63</v>
      </c>
      <c r="M23" s="315" t="s">
        <v>63</v>
      </c>
      <c r="N23" s="315" t="s">
        <v>63</v>
      </c>
      <c r="O23" s="315">
        <v>39526.04</v>
      </c>
      <c r="P23" s="335">
        <v>76000.14499999999</v>
      </c>
      <c r="Q23" s="13"/>
      <c r="R23" s="90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23"/>
      <c r="AH23" s="13"/>
      <c r="AI23" s="13"/>
    </row>
    <row r="24" spans="1:38" ht="19.5" customHeight="1" x14ac:dyDescent="0.2">
      <c r="A24" s="13"/>
      <c r="B24" s="311"/>
      <c r="C24" s="312" t="s">
        <v>158</v>
      </c>
      <c r="D24" s="315">
        <f t="shared" si="1"/>
        <v>252117.85949999999</v>
      </c>
      <c r="E24" s="315">
        <v>13840.380000000001</v>
      </c>
      <c r="F24" s="315">
        <v>144.857</v>
      </c>
      <c r="G24" s="315">
        <v>21.3125</v>
      </c>
      <c r="H24" s="315">
        <v>20349.82</v>
      </c>
      <c r="I24" s="315">
        <v>49368.714999999997</v>
      </c>
      <c r="J24" s="315">
        <v>17622.3</v>
      </c>
      <c r="K24" s="315" t="s">
        <v>63</v>
      </c>
      <c r="L24" s="315" t="s">
        <v>63</v>
      </c>
      <c r="M24" s="315" t="s">
        <v>63</v>
      </c>
      <c r="N24" s="315" t="s">
        <v>63</v>
      </c>
      <c r="O24" s="315">
        <v>42302.189999999995</v>
      </c>
      <c r="P24" s="335">
        <v>108468.285</v>
      </c>
      <c r="Q24" s="13"/>
      <c r="R24" s="90"/>
      <c r="S24" s="13"/>
      <c r="T24" s="14"/>
      <c r="U24" s="14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23"/>
      <c r="AH24" s="13"/>
      <c r="AI24" s="13"/>
    </row>
    <row r="25" spans="1:38" ht="19.5" customHeight="1" x14ac:dyDescent="0.2">
      <c r="A25" s="13"/>
      <c r="B25" s="311"/>
      <c r="C25" s="312" t="s">
        <v>163</v>
      </c>
      <c r="D25" s="315">
        <f t="shared" si="1"/>
        <v>17725.62</v>
      </c>
      <c r="E25" s="315" t="s">
        <v>63</v>
      </c>
      <c r="F25" s="315">
        <v>8374.125</v>
      </c>
      <c r="G25" s="315">
        <v>9351.494999999999</v>
      </c>
      <c r="H25" s="315" t="s">
        <v>63</v>
      </c>
      <c r="I25" s="315" t="s">
        <v>63</v>
      </c>
      <c r="J25" s="315" t="s">
        <v>63</v>
      </c>
      <c r="K25" s="315" t="s">
        <v>63</v>
      </c>
      <c r="L25" s="315" t="s">
        <v>63</v>
      </c>
      <c r="M25" s="315" t="s">
        <v>63</v>
      </c>
      <c r="N25" s="315" t="s">
        <v>63</v>
      </c>
      <c r="O25" s="315" t="s">
        <v>63</v>
      </c>
      <c r="P25" s="335" t="s">
        <v>63</v>
      </c>
      <c r="Q25" s="13"/>
      <c r="R25" s="90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23"/>
      <c r="AH25" s="13"/>
      <c r="AI25" s="13"/>
    </row>
    <row r="26" spans="1:38" ht="19.5" customHeight="1" x14ac:dyDescent="0.2">
      <c r="A26" s="13"/>
      <c r="B26" s="311"/>
      <c r="C26" s="312" t="s">
        <v>164</v>
      </c>
      <c r="D26" s="315">
        <f t="shared" si="1"/>
        <v>0</v>
      </c>
      <c r="E26" s="315" t="s">
        <v>63</v>
      </c>
      <c r="F26" s="315" t="s">
        <v>63</v>
      </c>
      <c r="G26" s="315" t="s">
        <v>63</v>
      </c>
      <c r="H26" s="315" t="s">
        <v>63</v>
      </c>
      <c r="I26" s="315" t="s">
        <v>63</v>
      </c>
      <c r="J26" s="315" t="s">
        <v>63</v>
      </c>
      <c r="K26" s="315" t="s">
        <v>63</v>
      </c>
      <c r="L26" s="315" t="s">
        <v>63</v>
      </c>
      <c r="M26" s="315" t="s">
        <v>63</v>
      </c>
      <c r="N26" s="315" t="s">
        <v>63</v>
      </c>
      <c r="O26" s="315" t="s">
        <v>63</v>
      </c>
      <c r="P26" s="335" t="s">
        <v>63</v>
      </c>
      <c r="Q26" s="13"/>
      <c r="R26" s="90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23"/>
      <c r="AH26" s="13"/>
      <c r="AI26" s="13"/>
    </row>
    <row r="27" spans="1:38" ht="19.5" customHeight="1" x14ac:dyDescent="0.2">
      <c r="A27" s="13"/>
      <c r="B27" s="311"/>
      <c r="C27" s="312" t="s">
        <v>165</v>
      </c>
      <c r="D27" s="315">
        <f t="shared" si="1"/>
        <v>0</v>
      </c>
      <c r="E27" s="315" t="s">
        <v>63</v>
      </c>
      <c r="F27" s="315" t="s">
        <v>63</v>
      </c>
      <c r="G27" s="315" t="s">
        <v>63</v>
      </c>
      <c r="H27" s="315" t="s">
        <v>63</v>
      </c>
      <c r="I27" s="315" t="s">
        <v>63</v>
      </c>
      <c r="J27" s="315" t="s">
        <v>63</v>
      </c>
      <c r="K27" s="315" t="s">
        <v>63</v>
      </c>
      <c r="L27" s="315" t="s">
        <v>63</v>
      </c>
      <c r="M27" s="315" t="s">
        <v>63</v>
      </c>
      <c r="N27" s="315" t="s">
        <v>63</v>
      </c>
      <c r="O27" s="315" t="s">
        <v>63</v>
      </c>
      <c r="P27" s="335" t="s">
        <v>63</v>
      </c>
      <c r="Q27" s="13"/>
      <c r="R27" s="90"/>
      <c r="S27" s="13"/>
      <c r="T27" s="14"/>
      <c r="U27" s="14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23"/>
      <c r="AH27" s="13"/>
      <c r="AI27" s="13"/>
    </row>
    <row r="28" spans="1:38" ht="19.5" customHeight="1" x14ac:dyDescent="0.2">
      <c r="A28" s="13"/>
      <c r="B28" s="311"/>
      <c r="C28" s="312" t="s">
        <v>167</v>
      </c>
      <c r="D28" s="315">
        <f t="shared" ref="D28:D30" si="2">SUM(E28:P28)</f>
        <v>37295.270000000004</v>
      </c>
      <c r="E28" s="315" t="s">
        <v>63</v>
      </c>
      <c r="F28" s="315">
        <v>13717.1</v>
      </c>
      <c r="G28" s="315">
        <v>15955.41</v>
      </c>
      <c r="H28" s="315">
        <v>531.92999999999995</v>
      </c>
      <c r="I28" s="315" t="s">
        <v>63</v>
      </c>
      <c r="J28" s="315" t="s">
        <v>63</v>
      </c>
      <c r="K28" s="315" t="s">
        <v>63</v>
      </c>
      <c r="L28" s="315" t="s">
        <v>63</v>
      </c>
      <c r="M28" s="315" t="s">
        <v>63</v>
      </c>
      <c r="N28" s="315" t="s">
        <v>63</v>
      </c>
      <c r="O28" s="315" t="s">
        <v>63</v>
      </c>
      <c r="P28" s="335">
        <v>7090.83</v>
      </c>
      <c r="Q28" s="13"/>
      <c r="R28" s="90"/>
      <c r="S28" s="13"/>
      <c r="T28" s="14"/>
      <c r="U28" s="14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23"/>
      <c r="AH28" s="13"/>
      <c r="AI28" s="13"/>
      <c r="AJ28" s="13"/>
      <c r="AK28" s="13"/>
      <c r="AL28" s="13"/>
    </row>
    <row r="29" spans="1:38" ht="19.5" customHeight="1" x14ac:dyDescent="0.2">
      <c r="A29" s="13"/>
      <c r="B29" s="311"/>
      <c r="C29" s="312" t="s">
        <v>166</v>
      </c>
      <c r="D29" s="315">
        <f t="shared" si="2"/>
        <v>27446.52</v>
      </c>
      <c r="E29" s="315" t="s">
        <v>63</v>
      </c>
      <c r="F29" s="315">
        <v>787.04499999999996</v>
      </c>
      <c r="G29" s="315">
        <v>10100.140000000001</v>
      </c>
      <c r="H29" s="315">
        <v>10411.555</v>
      </c>
      <c r="I29" s="315" t="s">
        <v>63</v>
      </c>
      <c r="J29" s="315" t="s">
        <v>63</v>
      </c>
      <c r="K29" s="315">
        <v>2882.64</v>
      </c>
      <c r="L29" s="315" t="s">
        <v>63</v>
      </c>
      <c r="M29" s="315" t="s">
        <v>63</v>
      </c>
      <c r="N29" s="315" t="s">
        <v>63</v>
      </c>
      <c r="O29" s="315" t="s">
        <v>63</v>
      </c>
      <c r="P29" s="335">
        <v>3265.14</v>
      </c>
      <c r="Q29" s="13"/>
      <c r="R29" s="90"/>
      <c r="S29" s="13"/>
      <c r="T29" s="14"/>
      <c r="U29" s="14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23"/>
      <c r="AH29" s="13"/>
      <c r="AI29" s="13"/>
      <c r="AJ29" s="13"/>
      <c r="AK29" s="13"/>
      <c r="AL29" s="13"/>
    </row>
    <row r="30" spans="1:38" ht="19.5" customHeight="1" x14ac:dyDescent="0.2">
      <c r="A30" s="13"/>
      <c r="B30" s="311"/>
      <c r="C30" s="312" t="s">
        <v>170</v>
      </c>
      <c r="D30" s="315">
        <f t="shared" si="2"/>
        <v>159834.12400000001</v>
      </c>
      <c r="E30" s="315" t="s">
        <v>63</v>
      </c>
      <c r="F30" s="315">
        <v>11296.934999999999</v>
      </c>
      <c r="G30" s="315">
        <v>32588.305</v>
      </c>
      <c r="H30" s="315">
        <v>23507.180000000004</v>
      </c>
      <c r="I30" s="315">
        <v>4675.585</v>
      </c>
      <c r="J30" s="315">
        <v>25758.790000000005</v>
      </c>
      <c r="K30" s="315">
        <v>15642.978999999999</v>
      </c>
      <c r="L30" s="315">
        <v>2157.67</v>
      </c>
      <c r="M30" s="315">
        <v>41.725000000000001</v>
      </c>
      <c r="N30" s="315">
        <v>405.76</v>
      </c>
      <c r="O30" s="315">
        <v>8076.0250000000015</v>
      </c>
      <c r="P30" s="335">
        <v>35683.17</v>
      </c>
      <c r="Q30" s="13"/>
      <c r="R30" s="118"/>
      <c r="S30" s="13"/>
      <c r="T30" s="14"/>
      <c r="U30" s="14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23"/>
      <c r="AH30" s="13"/>
      <c r="AI30" s="13"/>
      <c r="AJ30" s="13"/>
      <c r="AK30" s="13"/>
      <c r="AL30" s="13"/>
    </row>
    <row r="31" spans="1:38" ht="15.75" customHeight="1" x14ac:dyDescent="0.2">
      <c r="A31" s="13"/>
      <c r="B31" s="316"/>
      <c r="C31" s="317"/>
      <c r="D31" s="484"/>
      <c r="E31" s="485"/>
      <c r="F31" s="485"/>
      <c r="G31" s="485"/>
      <c r="H31" s="485"/>
      <c r="I31" s="485"/>
      <c r="J31" s="485"/>
      <c r="K31" s="485"/>
      <c r="L31" s="485"/>
      <c r="M31" s="485"/>
      <c r="N31" s="485"/>
      <c r="O31" s="485"/>
      <c r="P31" s="486"/>
      <c r="Q31" s="13"/>
      <c r="R31" s="118"/>
      <c r="S31" s="13"/>
      <c r="T31" s="14"/>
      <c r="U31" s="14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</row>
    <row r="32" spans="1:38" s="245" customFormat="1" ht="11.25" customHeight="1" x14ac:dyDescent="0.2">
      <c r="A32" s="30"/>
      <c r="B32" s="254" t="s">
        <v>272</v>
      </c>
      <c r="C32" s="255"/>
      <c r="D32" s="255"/>
      <c r="E32" s="255"/>
      <c r="F32" s="255"/>
      <c r="G32" s="255"/>
      <c r="H32" s="255"/>
      <c r="I32" s="255"/>
      <c r="J32" s="30"/>
      <c r="K32" s="30"/>
      <c r="L32" s="30"/>
      <c r="M32" s="30"/>
      <c r="N32" s="30"/>
      <c r="O32" s="30"/>
      <c r="P32" s="30"/>
      <c r="Q32" s="30"/>
      <c r="R32" s="93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30"/>
    </row>
    <row r="33" spans="1:38" s="245" customFormat="1" ht="11.25" customHeight="1" x14ac:dyDescent="0.2">
      <c r="A33" s="30"/>
      <c r="B33" s="30" t="s">
        <v>273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30"/>
    </row>
    <row r="34" spans="1:38" s="245" customFormat="1" ht="11.25" customHeight="1" x14ac:dyDescent="0.2">
      <c r="A34" s="30"/>
      <c r="B34" s="30" t="s">
        <v>34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AE34" s="75"/>
      <c r="AF34" s="93"/>
      <c r="AG34" s="75"/>
      <c r="AH34" s="75"/>
      <c r="AI34" s="75"/>
      <c r="AJ34" s="75"/>
      <c r="AK34" s="75"/>
      <c r="AL34" s="30"/>
    </row>
    <row r="35" spans="1:38" ht="15.75" customHeight="1" x14ac:dyDescent="0.2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AE35" s="35"/>
      <c r="AF35" s="77"/>
      <c r="AG35" s="35"/>
      <c r="AH35" s="35"/>
      <c r="AI35" s="35"/>
      <c r="AJ35" s="35"/>
      <c r="AK35" s="35"/>
      <c r="AL35" s="27"/>
    </row>
    <row r="36" spans="1:38" ht="15.75" customHeight="1" x14ac:dyDescent="0.2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AE36" s="35"/>
      <c r="AF36" s="77"/>
      <c r="AG36" s="35"/>
      <c r="AH36" s="35"/>
      <c r="AI36" s="35"/>
      <c r="AJ36" s="35"/>
      <c r="AK36" s="35"/>
      <c r="AL36" s="27"/>
    </row>
    <row r="37" spans="1:38" ht="15.75" customHeight="1" x14ac:dyDescent="0.2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AE37" s="35"/>
      <c r="AF37" s="77"/>
      <c r="AG37" s="35"/>
      <c r="AH37" s="35"/>
      <c r="AI37" s="35"/>
      <c r="AJ37" s="35"/>
      <c r="AK37" s="35"/>
      <c r="AL37" s="27"/>
    </row>
    <row r="38" spans="1:38" ht="15.75" customHeight="1" x14ac:dyDescent="0.2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4"/>
      <c r="S38" s="35"/>
      <c r="T38" s="24"/>
      <c r="U38" s="24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77"/>
      <c r="AG38" s="35"/>
      <c r="AH38" s="35"/>
      <c r="AI38" s="35"/>
      <c r="AJ38" s="35"/>
      <c r="AK38" s="35"/>
      <c r="AL38" s="27"/>
    </row>
    <row r="39" spans="1:38" ht="15.75" customHeight="1" x14ac:dyDescent="0.2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4"/>
      <c r="S39" s="35"/>
      <c r="T39" s="24"/>
      <c r="U39" s="24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77"/>
      <c r="AG39" s="35"/>
      <c r="AH39" s="35"/>
      <c r="AI39" s="35"/>
      <c r="AJ39" s="35"/>
      <c r="AK39" s="35"/>
      <c r="AL39" s="27"/>
    </row>
    <row r="40" spans="1:38" ht="15.75" customHeight="1" x14ac:dyDescent="0.2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4"/>
      <c r="S40" s="35"/>
      <c r="T40" s="24"/>
      <c r="U40" s="24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77"/>
      <c r="AG40" s="35"/>
      <c r="AH40" s="35"/>
      <c r="AI40" s="35"/>
      <c r="AJ40" s="35"/>
      <c r="AK40" s="35"/>
      <c r="AL40" s="27"/>
    </row>
    <row r="41" spans="1:38" ht="15.75" customHeight="1" x14ac:dyDescent="0.2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4"/>
      <c r="S41" s="35"/>
      <c r="T41" s="24"/>
      <c r="U41" s="24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77"/>
      <c r="AG41" s="35"/>
      <c r="AH41" s="35"/>
      <c r="AI41" s="35"/>
      <c r="AJ41" s="35"/>
      <c r="AK41" s="35"/>
      <c r="AL41" s="27"/>
    </row>
    <row r="42" spans="1:38" ht="15.75" customHeight="1" x14ac:dyDescent="0.2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4"/>
      <c r="S42" s="35"/>
      <c r="T42" s="24"/>
      <c r="U42" s="24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77"/>
      <c r="AG42" s="35"/>
      <c r="AH42" s="35"/>
      <c r="AI42" s="35"/>
      <c r="AJ42" s="35"/>
      <c r="AK42" s="35"/>
      <c r="AL42" s="27"/>
    </row>
    <row r="43" spans="1:38" ht="15.75" customHeight="1" x14ac:dyDescent="0.2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4"/>
      <c r="S43" s="35"/>
      <c r="T43" s="24"/>
      <c r="U43" s="24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77"/>
      <c r="AG43" s="35"/>
      <c r="AH43" s="35"/>
      <c r="AI43" s="35"/>
      <c r="AJ43" s="35"/>
      <c r="AK43" s="35"/>
      <c r="AL43" s="27"/>
    </row>
    <row r="44" spans="1:38" ht="15.75" customHeight="1" x14ac:dyDescent="0.2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4"/>
      <c r="S44" s="35"/>
      <c r="T44" s="24"/>
      <c r="U44" s="24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77"/>
      <c r="AG44" s="35"/>
      <c r="AH44" s="35"/>
      <c r="AI44" s="35"/>
      <c r="AJ44" s="35"/>
      <c r="AK44" s="35"/>
      <c r="AL44" s="27"/>
    </row>
    <row r="45" spans="1:38" ht="15.75" customHeight="1" x14ac:dyDescent="0.2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4"/>
      <c r="S45" s="35"/>
      <c r="T45" s="24"/>
      <c r="U45" s="24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77"/>
      <c r="AG45" s="35"/>
      <c r="AH45" s="35"/>
      <c r="AI45" s="35"/>
      <c r="AJ45" s="35"/>
      <c r="AK45" s="35"/>
      <c r="AL45" s="27"/>
    </row>
    <row r="46" spans="1:38" ht="15.75" customHeight="1" x14ac:dyDescent="0.2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4"/>
      <c r="S46" s="35"/>
      <c r="T46" s="24"/>
      <c r="U46" s="24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77"/>
      <c r="AG46" s="35"/>
      <c r="AH46" s="35"/>
      <c r="AI46" s="35"/>
      <c r="AJ46" s="35"/>
      <c r="AK46" s="35"/>
      <c r="AL46" s="27"/>
    </row>
    <row r="47" spans="1:38" ht="15.75" customHeight="1" x14ac:dyDescent="0.2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14"/>
      <c r="S47" s="27"/>
      <c r="T47" s="14"/>
      <c r="U47" s="14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92"/>
      <c r="AG47" s="27"/>
      <c r="AH47" s="27"/>
      <c r="AI47" s="27"/>
      <c r="AJ47" s="27"/>
      <c r="AK47" s="27"/>
      <c r="AL47" s="27"/>
    </row>
    <row r="48" spans="1:38" ht="15.75" customHeight="1" x14ac:dyDescent="0.2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14"/>
      <c r="S48" s="27"/>
      <c r="T48" s="14"/>
      <c r="U48" s="14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92"/>
      <c r="AG48" s="27"/>
      <c r="AH48" s="27"/>
      <c r="AI48" s="27"/>
      <c r="AJ48" s="27"/>
      <c r="AK48" s="27"/>
      <c r="AL48" s="27"/>
    </row>
    <row r="49" spans="1:38" ht="15.75" customHeight="1" x14ac:dyDescent="0.2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14"/>
      <c r="S49" s="27"/>
      <c r="T49" s="14"/>
      <c r="U49" s="14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92"/>
      <c r="AG49" s="27"/>
      <c r="AH49" s="27"/>
      <c r="AI49" s="27"/>
      <c r="AJ49" s="27"/>
      <c r="AK49" s="27"/>
      <c r="AL49" s="27"/>
    </row>
    <row r="50" spans="1:38" ht="15.75" customHeight="1" x14ac:dyDescent="0.2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14"/>
      <c r="S50" s="27"/>
      <c r="T50" s="14"/>
      <c r="U50" s="14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92"/>
      <c r="AG50" s="27"/>
      <c r="AH50" s="27"/>
      <c r="AI50" s="27"/>
      <c r="AJ50" s="27"/>
      <c r="AK50" s="27"/>
      <c r="AL50" s="27"/>
    </row>
    <row r="51" spans="1:38" ht="15.75" customHeight="1" x14ac:dyDescent="0.2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14"/>
      <c r="S51" s="27"/>
      <c r="T51" s="14"/>
      <c r="U51" s="14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92"/>
      <c r="AG51" s="27"/>
      <c r="AH51" s="27"/>
      <c r="AI51" s="27"/>
      <c r="AJ51" s="27"/>
      <c r="AK51" s="27"/>
      <c r="AL51" s="27"/>
    </row>
    <row r="52" spans="1:38" ht="15.75" customHeight="1" x14ac:dyDescent="0.2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14"/>
      <c r="S52" s="27"/>
      <c r="T52" s="14"/>
      <c r="U52" s="14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92"/>
      <c r="AG52" s="27"/>
      <c r="AH52" s="27"/>
      <c r="AI52" s="27"/>
      <c r="AJ52" s="27"/>
      <c r="AK52" s="27"/>
      <c r="AL52" s="27"/>
    </row>
    <row r="53" spans="1:38" ht="15.75" customHeight="1" x14ac:dyDescent="0.2">
      <c r="A53" s="27"/>
      <c r="B53" s="27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27"/>
      <c r="Q53" s="27"/>
      <c r="R53" s="14"/>
      <c r="S53" s="27"/>
      <c r="T53" s="14"/>
      <c r="U53" s="14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92"/>
      <c r="AG53" s="27"/>
      <c r="AH53" s="27"/>
      <c r="AI53" s="27"/>
      <c r="AJ53" s="27"/>
      <c r="AK53" s="27"/>
      <c r="AL53" s="27"/>
    </row>
    <row r="54" spans="1:38" ht="15.75" customHeight="1" x14ac:dyDescent="0.2">
      <c r="A54" s="27"/>
      <c r="B54" s="27"/>
      <c r="C54" s="251" t="s">
        <v>266</v>
      </c>
      <c r="D54" s="251" t="s">
        <v>267</v>
      </c>
      <c r="E54" s="251" t="s">
        <v>7</v>
      </c>
      <c r="F54" s="251" t="s">
        <v>8</v>
      </c>
      <c r="G54" s="251" t="s">
        <v>9</v>
      </c>
      <c r="H54" s="251" t="s">
        <v>10</v>
      </c>
      <c r="I54" s="251" t="s">
        <v>11</v>
      </c>
      <c r="J54" s="251" t="s">
        <v>12</v>
      </c>
      <c r="K54" s="251" t="s">
        <v>13</v>
      </c>
      <c r="L54" s="251" t="s">
        <v>14</v>
      </c>
      <c r="M54" s="251" t="s">
        <v>15</v>
      </c>
      <c r="N54" s="252" t="s">
        <v>16</v>
      </c>
      <c r="O54" s="35"/>
      <c r="P54" s="27"/>
      <c r="Q54" s="27"/>
      <c r="R54" s="14"/>
      <c r="S54" s="27"/>
      <c r="T54" s="14"/>
      <c r="U54" s="14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92"/>
      <c r="AG54" s="27"/>
      <c r="AH54" s="27"/>
      <c r="AI54" s="27"/>
      <c r="AJ54" s="27"/>
      <c r="AK54" s="27"/>
      <c r="AL54" s="27"/>
    </row>
    <row r="55" spans="1:38" ht="15.75" customHeight="1" x14ac:dyDescent="0.2">
      <c r="A55" s="27"/>
      <c r="B55" s="27"/>
      <c r="C55" s="251">
        <f t="shared" ref="C55:N55" si="3">+E7</f>
        <v>515540.89899999998</v>
      </c>
      <c r="D55" s="251">
        <f t="shared" si="3"/>
        <v>35589.426699999996</v>
      </c>
      <c r="E55" s="251">
        <f t="shared" si="3"/>
        <v>68083.633000000002</v>
      </c>
      <c r="F55" s="251">
        <f t="shared" si="3"/>
        <v>306343.47549999994</v>
      </c>
      <c r="G55" s="251">
        <f t="shared" si="3"/>
        <v>1324980.6553999998</v>
      </c>
      <c r="H55" s="251">
        <f t="shared" si="3"/>
        <v>718992.24899999995</v>
      </c>
      <c r="I55" s="251">
        <f t="shared" si="3"/>
        <v>197475.72950000002</v>
      </c>
      <c r="J55" s="251">
        <f t="shared" si="3"/>
        <v>2689.4670000000001</v>
      </c>
      <c r="K55" s="251">
        <f t="shared" si="3"/>
        <v>128.828</v>
      </c>
      <c r="L55" s="251">
        <f t="shared" si="3"/>
        <v>1260.3159999999998</v>
      </c>
      <c r="M55" s="251">
        <f t="shared" si="3"/>
        <v>917919.23023700016</v>
      </c>
      <c r="N55" s="251">
        <f t="shared" si="3"/>
        <v>1081185.4563000002</v>
      </c>
      <c r="O55" s="24"/>
      <c r="P55" s="27"/>
      <c r="Q55" s="27"/>
      <c r="R55" s="14"/>
      <c r="S55" s="27"/>
      <c r="T55" s="14"/>
      <c r="U55" s="14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92"/>
      <c r="AG55" s="27"/>
      <c r="AH55" s="27"/>
      <c r="AI55" s="27"/>
      <c r="AJ55" s="27"/>
      <c r="AK55" s="27"/>
      <c r="AL55" s="27"/>
    </row>
    <row r="56" spans="1:38" ht="15.75" customHeight="1" x14ac:dyDescent="0.2">
      <c r="A56" s="27"/>
      <c r="B56" s="27"/>
      <c r="C56" s="24"/>
      <c r="D56" s="35"/>
      <c r="E56" s="24"/>
      <c r="F56" s="24"/>
      <c r="G56" s="35"/>
      <c r="H56" s="35"/>
      <c r="I56" s="35"/>
      <c r="J56" s="35"/>
      <c r="K56" s="35"/>
      <c r="L56" s="35"/>
      <c r="M56" s="35"/>
      <c r="N56" s="35"/>
      <c r="O56" s="35"/>
      <c r="P56" s="27"/>
      <c r="Q56" s="27"/>
      <c r="R56" s="14"/>
      <c r="S56" s="27"/>
      <c r="T56" s="14"/>
      <c r="U56" s="14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92"/>
      <c r="AG56" s="27"/>
      <c r="AH56" s="27"/>
      <c r="AI56" s="27"/>
      <c r="AJ56" s="27"/>
      <c r="AK56" s="27"/>
      <c r="AL56" s="27"/>
    </row>
    <row r="57" spans="1:38" ht="15.75" customHeight="1" x14ac:dyDescent="0.2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14"/>
      <c r="S57" s="27"/>
      <c r="T57" s="14"/>
      <c r="U57" s="14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92"/>
      <c r="AG57" s="27"/>
      <c r="AH57" s="27"/>
      <c r="AI57" s="27"/>
      <c r="AJ57" s="27"/>
      <c r="AK57" s="27"/>
      <c r="AL57" s="27"/>
    </row>
    <row r="58" spans="1:38" ht="15.75" customHeight="1" x14ac:dyDescent="0.2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14"/>
      <c r="S58" s="27"/>
      <c r="T58" s="14"/>
      <c r="U58" s="14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92"/>
      <c r="AG58" s="27"/>
      <c r="AH58" s="27"/>
      <c r="AI58" s="27"/>
      <c r="AJ58" s="27"/>
      <c r="AK58" s="27"/>
      <c r="AL58" s="27"/>
    </row>
    <row r="59" spans="1:38" ht="15.75" customHeight="1" x14ac:dyDescent="0.2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14"/>
      <c r="S59" s="27"/>
      <c r="T59" s="14"/>
      <c r="U59" s="14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92"/>
      <c r="AG59" s="27"/>
      <c r="AH59" s="27"/>
      <c r="AI59" s="27"/>
      <c r="AJ59" s="27"/>
      <c r="AK59" s="27"/>
      <c r="AL59" s="27"/>
    </row>
    <row r="60" spans="1:38" ht="15.75" customHeight="1" x14ac:dyDescent="0.2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14"/>
      <c r="S60" s="27"/>
      <c r="T60" s="14"/>
      <c r="U60" s="14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92"/>
      <c r="AG60" s="27"/>
      <c r="AH60" s="27"/>
      <c r="AI60" s="27"/>
      <c r="AJ60" s="27"/>
      <c r="AK60" s="27"/>
      <c r="AL60" s="27"/>
    </row>
    <row r="61" spans="1:38" ht="15.75" customHeight="1" x14ac:dyDescent="0.2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14"/>
      <c r="S61" s="27"/>
      <c r="T61" s="14"/>
      <c r="U61" s="14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92"/>
      <c r="AG61" s="27"/>
      <c r="AH61" s="27"/>
      <c r="AI61" s="27"/>
      <c r="AJ61" s="27"/>
      <c r="AK61" s="27"/>
      <c r="AL61" s="27"/>
    </row>
    <row r="62" spans="1:38" ht="15.75" customHeight="1" x14ac:dyDescent="0.2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14"/>
      <c r="S62" s="27"/>
      <c r="T62" s="14"/>
      <c r="U62" s="14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92"/>
      <c r="AG62" s="27"/>
      <c r="AH62" s="27"/>
      <c r="AI62" s="27"/>
      <c r="AJ62" s="27"/>
      <c r="AK62" s="27"/>
      <c r="AL62" s="27"/>
    </row>
    <row r="63" spans="1:38" ht="15.75" customHeight="1" x14ac:dyDescent="0.2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14"/>
      <c r="S63" s="27"/>
      <c r="T63" s="14"/>
      <c r="U63" s="14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92"/>
      <c r="AG63" s="27"/>
      <c r="AH63" s="27"/>
      <c r="AI63" s="27"/>
      <c r="AJ63" s="27"/>
      <c r="AK63" s="27"/>
      <c r="AL63" s="27"/>
    </row>
    <row r="64" spans="1:38" ht="15.75" customHeight="1" x14ac:dyDescent="0.2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14"/>
      <c r="S64" s="27"/>
      <c r="T64" s="14"/>
      <c r="U64" s="14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92"/>
      <c r="AG64" s="27"/>
      <c r="AH64" s="27"/>
      <c r="AI64" s="27"/>
      <c r="AJ64" s="27"/>
      <c r="AK64" s="27"/>
      <c r="AL64" s="27"/>
    </row>
    <row r="65" spans="1:38" ht="15.75" customHeight="1" x14ac:dyDescent="0.2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14"/>
      <c r="S65" s="27"/>
      <c r="T65" s="14"/>
      <c r="U65" s="14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92"/>
      <c r="AG65" s="27"/>
      <c r="AH65" s="27"/>
      <c r="AI65" s="27"/>
      <c r="AJ65" s="27"/>
      <c r="AK65" s="27"/>
      <c r="AL65" s="27"/>
    </row>
    <row r="66" spans="1:38" ht="15.75" customHeight="1" x14ac:dyDescent="0.2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14"/>
      <c r="S66" s="27"/>
      <c r="T66" s="14"/>
      <c r="U66" s="14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92"/>
      <c r="AG66" s="27"/>
      <c r="AH66" s="27"/>
      <c r="AI66" s="27"/>
      <c r="AJ66" s="27"/>
      <c r="AK66" s="27"/>
      <c r="AL66" s="27"/>
    </row>
    <row r="67" spans="1:38" ht="15.75" customHeight="1" x14ac:dyDescent="0.2">
      <c r="A67" s="27"/>
      <c r="B67" s="27"/>
      <c r="C67" s="30" t="s">
        <v>273</v>
      </c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14"/>
      <c r="S67" s="27"/>
      <c r="T67" s="14"/>
      <c r="U67" s="14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92"/>
      <c r="AG67" s="27"/>
      <c r="AH67" s="27"/>
      <c r="AI67" s="27"/>
      <c r="AJ67" s="27"/>
      <c r="AK67" s="27"/>
      <c r="AL67" s="27"/>
    </row>
    <row r="68" spans="1:38" ht="15.75" customHeight="1" x14ac:dyDescent="0.2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14"/>
      <c r="S68" s="27"/>
      <c r="T68" s="14"/>
      <c r="U68" s="14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92"/>
      <c r="AG68" s="27"/>
      <c r="AH68" s="27"/>
      <c r="AI68" s="27"/>
      <c r="AJ68" s="27"/>
      <c r="AK68" s="27"/>
      <c r="AL68" s="27"/>
    </row>
    <row r="69" spans="1:38" ht="15.75" customHeight="1" x14ac:dyDescent="0.2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14"/>
      <c r="S69" s="27"/>
      <c r="T69" s="14"/>
      <c r="U69" s="14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92"/>
      <c r="AG69" s="27"/>
      <c r="AH69" s="27"/>
      <c r="AI69" s="27"/>
      <c r="AJ69" s="27"/>
      <c r="AK69" s="27"/>
      <c r="AL69" s="27"/>
    </row>
    <row r="70" spans="1:38" ht="15.75" customHeight="1" x14ac:dyDescent="0.2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14"/>
      <c r="S70" s="27"/>
      <c r="T70" s="14"/>
      <c r="U70" s="14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92"/>
      <c r="AG70" s="27"/>
      <c r="AH70" s="27"/>
      <c r="AI70" s="27"/>
      <c r="AJ70" s="27"/>
      <c r="AK70" s="27"/>
      <c r="AL70" s="27"/>
    </row>
    <row r="71" spans="1:38" ht="15.75" customHeight="1" x14ac:dyDescent="0.2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14"/>
      <c r="S71" s="27"/>
      <c r="T71" s="14"/>
      <c r="U71" s="14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92"/>
      <c r="AG71" s="27"/>
      <c r="AH71" s="27"/>
      <c r="AI71" s="27"/>
      <c r="AJ71" s="27"/>
      <c r="AK71" s="27"/>
      <c r="AL71" s="27"/>
    </row>
    <row r="72" spans="1:38" ht="15.75" customHeight="1" x14ac:dyDescent="0.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14"/>
      <c r="S72" s="27"/>
      <c r="T72" s="14"/>
      <c r="U72" s="14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92"/>
      <c r="AG72" s="27"/>
      <c r="AH72" s="27"/>
      <c r="AI72" s="27"/>
      <c r="AJ72" s="27"/>
      <c r="AK72" s="27"/>
      <c r="AL72" s="27"/>
    </row>
    <row r="73" spans="1:38" ht="15.75" customHeight="1" x14ac:dyDescent="0.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14"/>
      <c r="S73" s="27"/>
      <c r="T73" s="14"/>
      <c r="U73" s="14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92"/>
      <c r="AG73" s="27"/>
      <c r="AH73" s="27"/>
      <c r="AI73" s="27"/>
      <c r="AJ73" s="27"/>
      <c r="AK73" s="27"/>
      <c r="AL73" s="27"/>
    </row>
    <row r="74" spans="1:38" ht="15.75" customHeight="1" x14ac:dyDescent="0.2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14"/>
      <c r="S74" s="27"/>
      <c r="T74" s="14"/>
      <c r="U74" s="14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92"/>
      <c r="AG74" s="27"/>
      <c r="AH74" s="27"/>
      <c r="AI74" s="27"/>
      <c r="AJ74" s="27"/>
      <c r="AK74" s="27"/>
      <c r="AL74" s="27"/>
    </row>
    <row r="75" spans="1:38" ht="15.75" customHeight="1" x14ac:dyDescent="0.2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14"/>
      <c r="S75" s="27"/>
      <c r="T75" s="14"/>
      <c r="U75" s="14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92"/>
      <c r="AG75" s="27"/>
      <c r="AH75" s="27"/>
      <c r="AI75" s="27"/>
      <c r="AJ75" s="27"/>
      <c r="AK75" s="27"/>
      <c r="AL75" s="27"/>
    </row>
    <row r="76" spans="1:38" ht="15.75" customHeight="1" x14ac:dyDescent="0.2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14"/>
      <c r="S76" s="27"/>
      <c r="T76" s="14"/>
      <c r="U76" s="14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92"/>
      <c r="AG76" s="27"/>
      <c r="AH76" s="27"/>
      <c r="AI76" s="27"/>
      <c r="AJ76" s="27"/>
      <c r="AK76" s="27"/>
      <c r="AL76" s="27"/>
    </row>
    <row r="77" spans="1:38" ht="15.75" customHeight="1" x14ac:dyDescent="0.2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14"/>
      <c r="S77" s="27"/>
      <c r="T77" s="14"/>
      <c r="U77" s="14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92"/>
      <c r="AG77" s="27"/>
      <c r="AH77" s="27"/>
      <c r="AI77" s="27"/>
      <c r="AJ77" s="27"/>
      <c r="AK77" s="27"/>
      <c r="AL77" s="27"/>
    </row>
    <row r="78" spans="1:38" ht="15.75" customHeight="1" x14ac:dyDescent="0.2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14"/>
      <c r="S78" s="27"/>
      <c r="T78" s="14"/>
      <c r="U78" s="14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92"/>
      <c r="AG78" s="27"/>
      <c r="AH78" s="27"/>
      <c r="AI78" s="27"/>
      <c r="AJ78" s="27"/>
      <c r="AK78" s="27"/>
      <c r="AL78" s="27"/>
    </row>
    <row r="79" spans="1:38" ht="15.75" customHeight="1" x14ac:dyDescent="0.2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14"/>
      <c r="S79" s="27"/>
      <c r="T79" s="14"/>
      <c r="U79" s="14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92"/>
      <c r="AG79" s="27"/>
      <c r="AH79" s="27"/>
      <c r="AI79" s="27"/>
      <c r="AJ79" s="27"/>
      <c r="AK79" s="27"/>
      <c r="AL79" s="27"/>
    </row>
    <row r="80" spans="1:38" ht="15.75" customHeight="1" x14ac:dyDescent="0.2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14"/>
      <c r="S80" s="27"/>
      <c r="T80" s="14"/>
      <c r="U80" s="14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92"/>
      <c r="AG80" s="27"/>
      <c r="AH80" s="27"/>
      <c r="AI80" s="27"/>
      <c r="AJ80" s="27"/>
      <c r="AK80" s="27"/>
      <c r="AL80" s="27"/>
    </row>
    <row r="81" spans="1:38" ht="15.75" customHeight="1" x14ac:dyDescent="0.2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14"/>
      <c r="S81" s="27"/>
      <c r="T81" s="14"/>
      <c r="U81" s="14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92"/>
      <c r="AG81" s="27"/>
      <c r="AH81" s="27"/>
      <c r="AI81" s="27"/>
      <c r="AJ81" s="27"/>
      <c r="AK81" s="27"/>
      <c r="AL81" s="27"/>
    </row>
    <row r="82" spans="1:38" ht="15.75" customHeight="1" x14ac:dyDescent="0.2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14"/>
      <c r="S82" s="27"/>
      <c r="T82" s="14"/>
      <c r="U82" s="14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92"/>
      <c r="AG82" s="27"/>
      <c r="AH82" s="27"/>
      <c r="AI82" s="27"/>
      <c r="AJ82" s="27"/>
      <c r="AK82" s="27"/>
      <c r="AL82" s="27"/>
    </row>
    <row r="83" spans="1:38" ht="15.75" customHeight="1" x14ac:dyDescent="0.2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14"/>
      <c r="S83" s="27"/>
      <c r="T83" s="16"/>
      <c r="U83" s="16"/>
      <c r="V83" s="29"/>
      <c r="W83" s="29"/>
      <c r="X83" s="27"/>
      <c r="Y83" s="27"/>
      <c r="Z83" s="27"/>
      <c r="AA83" s="27"/>
      <c r="AB83" s="27"/>
      <c r="AC83" s="27"/>
      <c r="AD83" s="27"/>
      <c r="AE83" s="27"/>
      <c r="AF83" s="92"/>
      <c r="AG83" s="27"/>
      <c r="AH83" s="27"/>
      <c r="AI83" s="27"/>
      <c r="AJ83" s="27"/>
      <c r="AK83" s="27"/>
      <c r="AL83" s="27"/>
    </row>
    <row r="84" spans="1:38" ht="15.75" customHeight="1" x14ac:dyDescent="0.2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14"/>
      <c r="S84" s="27"/>
      <c r="T84" s="16"/>
      <c r="U84" s="16"/>
      <c r="V84" s="29"/>
      <c r="W84" s="29"/>
      <c r="X84" s="27"/>
      <c r="Y84" s="27"/>
      <c r="Z84" s="27"/>
      <c r="AA84" s="27"/>
      <c r="AB84" s="27"/>
      <c r="AC84" s="27"/>
      <c r="AD84" s="27"/>
      <c r="AE84" s="27"/>
      <c r="AF84" s="92"/>
      <c r="AG84" s="27"/>
      <c r="AH84" s="27"/>
      <c r="AI84" s="27"/>
      <c r="AJ84" s="27"/>
      <c r="AK84" s="27"/>
      <c r="AL84" s="27"/>
    </row>
    <row r="85" spans="1:38" ht="15.75" customHeight="1" x14ac:dyDescent="0.2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14"/>
      <c r="S85" s="27"/>
      <c r="T85" s="16"/>
      <c r="U85" s="16"/>
      <c r="V85" s="29"/>
      <c r="W85" s="29"/>
      <c r="X85" s="27"/>
      <c r="Y85" s="27"/>
      <c r="Z85" s="27"/>
      <c r="AA85" s="27"/>
      <c r="AB85" s="27"/>
      <c r="AC85" s="27"/>
      <c r="AD85" s="27"/>
      <c r="AE85" s="27"/>
      <c r="AF85" s="92"/>
      <c r="AG85" s="27"/>
      <c r="AH85" s="27"/>
      <c r="AI85" s="27"/>
      <c r="AJ85" s="27"/>
      <c r="AK85" s="27"/>
      <c r="AL85" s="27"/>
    </row>
    <row r="86" spans="1:38" ht="15.75" customHeight="1" x14ac:dyDescent="0.2">
      <c r="A86" s="27"/>
      <c r="B86" s="27"/>
      <c r="C86" s="27"/>
      <c r="D86" s="27"/>
      <c r="E86" s="79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14"/>
      <c r="S86" s="27"/>
      <c r="T86" s="16"/>
      <c r="U86" s="16"/>
      <c r="V86" s="29"/>
      <c r="W86" s="29"/>
      <c r="X86" s="27"/>
      <c r="Y86" s="27"/>
      <c r="Z86" s="27"/>
      <c r="AA86" s="27"/>
      <c r="AB86" s="27"/>
      <c r="AC86" s="27"/>
      <c r="AD86" s="27"/>
      <c r="AE86" s="27"/>
      <c r="AF86" s="92"/>
      <c r="AG86" s="27"/>
      <c r="AH86" s="27"/>
      <c r="AI86" s="27"/>
      <c r="AJ86" s="27"/>
      <c r="AK86" s="27"/>
      <c r="AL86" s="27"/>
    </row>
    <row r="87" spans="1:38" ht="15.75" customHeight="1" x14ac:dyDescent="0.2">
      <c r="A87" s="27"/>
      <c r="B87" s="27"/>
      <c r="C87" s="27"/>
      <c r="D87" s="27"/>
      <c r="E87" s="79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9"/>
      <c r="R87" s="132"/>
      <c r="S87" s="27"/>
      <c r="T87" s="133"/>
      <c r="U87" s="16"/>
      <c r="V87" s="29"/>
      <c r="W87" s="29"/>
      <c r="X87" s="27"/>
      <c r="Y87" s="27"/>
      <c r="Z87" s="27"/>
      <c r="AA87" s="27"/>
      <c r="AB87" s="27"/>
      <c r="AC87" s="27"/>
      <c r="AD87" s="27"/>
      <c r="AE87" s="27"/>
      <c r="AF87" s="92"/>
      <c r="AG87" s="27"/>
      <c r="AH87" s="27"/>
      <c r="AI87" s="27"/>
      <c r="AJ87" s="27"/>
      <c r="AK87" s="27"/>
      <c r="AL87" s="27"/>
    </row>
    <row r="88" spans="1:38" ht="15.75" customHeight="1" x14ac:dyDescent="0.2">
      <c r="A88" s="27"/>
      <c r="B88" s="27"/>
      <c r="C88" s="27"/>
      <c r="D88" s="27"/>
      <c r="E88" s="79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9"/>
      <c r="R88" s="132"/>
      <c r="S88" s="27"/>
      <c r="T88" s="38"/>
      <c r="U88" s="16"/>
      <c r="V88" s="29"/>
      <c r="W88" s="29"/>
      <c r="X88" s="27"/>
      <c r="Y88" s="27"/>
      <c r="Z88" s="27"/>
      <c r="AA88" s="27"/>
      <c r="AB88" s="27"/>
      <c r="AC88" s="27"/>
      <c r="AD88" s="27"/>
      <c r="AE88" s="27"/>
      <c r="AF88" s="92"/>
      <c r="AG88" s="27"/>
      <c r="AH88" s="27"/>
      <c r="AI88" s="27"/>
      <c r="AJ88" s="27"/>
      <c r="AK88" s="27"/>
      <c r="AL88" s="27"/>
    </row>
    <row r="89" spans="1:38" ht="15.75" customHeight="1" x14ac:dyDescent="0.2">
      <c r="A89" s="27"/>
      <c r="B89" s="27"/>
      <c r="C89" s="27"/>
      <c r="D89" s="27"/>
      <c r="E89" s="79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9"/>
      <c r="R89" s="16"/>
      <c r="S89" s="27"/>
      <c r="T89" s="134"/>
      <c r="U89" s="38"/>
      <c r="V89" s="29"/>
      <c r="W89" s="29"/>
      <c r="X89" s="27"/>
      <c r="Y89" s="27"/>
      <c r="Z89" s="27"/>
      <c r="AA89" s="27"/>
      <c r="AB89" s="27"/>
      <c r="AC89" s="27"/>
      <c r="AD89" s="27"/>
      <c r="AE89" s="27"/>
      <c r="AF89" s="92"/>
      <c r="AG89" s="27"/>
      <c r="AH89" s="27"/>
      <c r="AI89" s="27"/>
      <c r="AJ89" s="27"/>
      <c r="AK89" s="27"/>
      <c r="AL89" s="27"/>
    </row>
    <row r="90" spans="1:38" ht="15.75" customHeight="1" x14ac:dyDescent="0.2">
      <c r="A90" s="27"/>
      <c r="B90" s="27"/>
      <c r="C90" s="27"/>
      <c r="D90" s="27"/>
      <c r="E90" s="79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9"/>
      <c r="R90" s="16"/>
      <c r="S90" s="27"/>
      <c r="T90" s="134"/>
      <c r="U90" s="38"/>
      <c r="V90" s="29"/>
      <c r="W90" s="29"/>
      <c r="X90" s="27"/>
      <c r="Y90" s="27"/>
      <c r="Z90" s="27"/>
      <c r="AA90" s="27"/>
      <c r="AB90" s="27"/>
      <c r="AC90" s="27"/>
      <c r="AD90" s="27"/>
      <c r="AE90" s="27"/>
      <c r="AF90" s="92"/>
      <c r="AG90" s="27"/>
      <c r="AH90" s="27"/>
      <c r="AI90" s="27"/>
      <c r="AJ90" s="27"/>
      <c r="AK90" s="27"/>
      <c r="AL90" s="27"/>
    </row>
    <row r="91" spans="1:38" ht="15.75" customHeight="1" x14ac:dyDescent="0.2">
      <c r="A91" s="27"/>
      <c r="B91" s="27"/>
      <c r="C91" s="27"/>
      <c r="D91" s="27"/>
      <c r="E91" s="79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9"/>
      <c r="R91" s="16"/>
      <c r="S91" s="27"/>
      <c r="T91" s="134"/>
      <c r="U91" s="38"/>
      <c r="V91" s="29"/>
      <c r="W91" s="29"/>
      <c r="X91" s="27"/>
      <c r="Y91" s="27"/>
      <c r="Z91" s="27"/>
      <c r="AA91" s="27"/>
      <c r="AB91" s="27"/>
      <c r="AC91" s="27"/>
      <c r="AD91" s="27"/>
      <c r="AE91" s="27"/>
      <c r="AF91" s="92"/>
      <c r="AG91" s="27"/>
      <c r="AH91" s="27"/>
      <c r="AI91" s="27"/>
      <c r="AJ91" s="27"/>
      <c r="AK91" s="27"/>
      <c r="AL91" s="27"/>
    </row>
    <row r="92" spans="1:38" ht="15.75" customHeight="1" x14ac:dyDescent="0.2">
      <c r="A92" s="27"/>
      <c r="B92" s="27"/>
      <c r="C92" s="27"/>
      <c r="D92" s="27"/>
      <c r="E92" s="79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9"/>
      <c r="R92" s="16"/>
      <c r="S92" s="27"/>
      <c r="T92" s="134"/>
      <c r="U92" s="135"/>
      <c r="V92" s="29"/>
      <c r="W92" s="29"/>
      <c r="X92" s="27"/>
      <c r="Y92" s="27"/>
      <c r="Z92" s="27"/>
      <c r="AA92" s="27"/>
      <c r="AB92" s="27"/>
      <c r="AC92" s="27"/>
      <c r="AD92" s="27"/>
      <c r="AE92" s="27"/>
      <c r="AF92" s="92"/>
      <c r="AG92" s="27"/>
      <c r="AH92" s="27"/>
      <c r="AI92" s="27"/>
      <c r="AJ92" s="27"/>
      <c r="AK92" s="27"/>
      <c r="AL92" s="27"/>
    </row>
    <row r="93" spans="1:38" ht="15.75" customHeight="1" x14ac:dyDescent="0.2">
      <c r="A93" s="27"/>
      <c r="B93" s="27"/>
      <c r="C93" s="27"/>
      <c r="D93" s="27"/>
      <c r="E93" s="79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9"/>
      <c r="R93" s="16"/>
      <c r="S93" s="27"/>
      <c r="T93" s="134"/>
      <c r="U93" s="38"/>
      <c r="V93" s="29"/>
      <c r="W93" s="29"/>
      <c r="X93" s="27"/>
      <c r="Y93" s="27"/>
      <c r="Z93" s="27"/>
      <c r="AA93" s="27"/>
      <c r="AB93" s="27"/>
      <c r="AC93" s="27"/>
      <c r="AD93" s="27"/>
      <c r="AE93" s="27"/>
      <c r="AF93" s="92"/>
      <c r="AG93" s="27"/>
      <c r="AH93" s="27"/>
      <c r="AI93" s="27"/>
      <c r="AJ93" s="27"/>
      <c r="AK93" s="27"/>
      <c r="AL93" s="27"/>
    </row>
    <row r="94" spans="1:38" ht="15.75" customHeight="1" x14ac:dyDescent="0.2">
      <c r="A94" s="27"/>
      <c r="B94" s="27"/>
      <c r="C94" s="27"/>
      <c r="D94" s="27"/>
      <c r="E94" s="79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9"/>
      <c r="R94" s="16"/>
      <c r="S94" s="27"/>
      <c r="T94" s="134"/>
      <c r="U94" s="38"/>
      <c r="V94" s="29"/>
      <c r="W94" s="29"/>
      <c r="X94" s="27"/>
      <c r="Y94" s="27"/>
      <c r="Z94" s="27"/>
      <c r="AA94" s="27"/>
      <c r="AB94" s="27"/>
      <c r="AC94" s="27"/>
      <c r="AD94" s="27"/>
      <c r="AE94" s="27"/>
      <c r="AF94" s="92"/>
      <c r="AG94" s="27"/>
      <c r="AH94" s="27"/>
      <c r="AI94" s="27"/>
      <c r="AJ94" s="27"/>
      <c r="AK94" s="27"/>
      <c r="AL94" s="27"/>
    </row>
    <row r="95" spans="1:38" ht="15.75" customHeight="1" x14ac:dyDescent="0.2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9"/>
      <c r="R95" s="16"/>
      <c r="S95" s="27"/>
      <c r="T95" s="134"/>
      <c r="U95" s="38"/>
      <c r="V95" s="29"/>
      <c r="W95" s="29"/>
      <c r="X95" s="27"/>
      <c r="Y95" s="27"/>
      <c r="Z95" s="27"/>
      <c r="AA95" s="27"/>
      <c r="AB95" s="27"/>
      <c r="AC95" s="27"/>
      <c r="AD95" s="27"/>
      <c r="AE95" s="27"/>
      <c r="AF95" s="92"/>
      <c r="AG95" s="27"/>
      <c r="AH95" s="27"/>
      <c r="AI95" s="27"/>
      <c r="AJ95" s="27"/>
      <c r="AK95" s="27"/>
      <c r="AL95" s="27"/>
    </row>
    <row r="96" spans="1:38" ht="15.75" customHeight="1" x14ac:dyDescent="0.2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9"/>
      <c r="R96" s="16"/>
      <c r="S96" s="27"/>
      <c r="T96" s="134"/>
      <c r="U96" s="38"/>
      <c r="V96" s="29"/>
      <c r="W96" s="29"/>
      <c r="X96" s="27"/>
      <c r="Y96" s="27"/>
      <c r="Z96" s="27"/>
      <c r="AA96" s="27"/>
      <c r="AB96" s="27"/>
      <c r="AC96" s="27"/>
      <c r="AD96" s="27"/>
      <c r="AE96" s="27"/>
      <c r="AF96" s="92"/>
      <c r="AG96" s="27"/>
      <c r="AH96" s="27"/>
      <c r="AI96" s="27"/>
      <c r="AJ96" s="27"/>
      <c r="AK96" s="27"/>
      <c r="AL96" s="27"/>
    </row>
    <row r="97" spans="1:38" ht="15.75" customHeight="1" x14ac:dyDescent="0.2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9"/>
      <c r="R97" s="16"/>
      <c r="S97" s="27"/>
      <c r="T97" s="134"/>
      <c r="U97" s="38"/>
      <c r="V97" s="29"/>
      <c r="W97" s="29"/>
      <c r="X97" s="27"/>
      <c r="Y97" s="27"/>
      <c r="Z97" s="27"/>
      <c r="AA97" s="27"/>
      <c r="AB97" s="27"/>
      <c r="AC97" s="27"/>
      <c r="AD97" s="27"/>
      <c r="AE97" s="27"/>
      <c r="AF97" s="92"/>
      <c r="AG97" s="27"/>
      <c r="AH97" s="27"/>
      <c r="AI97" s="27"/>
      <c r="AJ97" s="27"/>
      <c r="AK97" s="27"/>
      <c r="AL97" s="27"/>
    </row>
    <row r="98" spans="1:38" ht="15.75" customHeight="1" x14ac:dyDescent="0.2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9"/>
      <c r="R98" s="16"/>
      <c r="S98" s="27"/>
      <c r="T98" s="134"/>
      <c r="U98" s="38"/>
      <c r="V98" s="29"/>
      <c r="W98" s="29"/>
      <c r="X98" s="27"/>
      <c r="Y98" s="27"/>
      <c r="Z98" s="27"/>
      <c r="AA98" s="27"/>
      <c r="AB98" s="27"/>
      <c r="AC98" s="27"/>
      <c r="AD98" s="27"/>
      <c r="AE98" s="27"/>
      <c r="AF98" s="92"/>
      <c r="AG98" s="27"/>
      <c r="AH98" s="27"/>
      <c r="AI98" s="27"/>
      <c r="AJ98" s="27"/>
      <c r="AK98" s="27"/>
      <c r="AL98" s="27"/>
    </row>
    <row r="99" spans="1:38" ht="15.75" customHeight="1" x14ac:dyDescent="0.2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9"/>
      <c r="R99" s="16"/>
      <c r="S99" s="27"/>
      <c r="T99" s="134"/>
      <c r="U99" s="38"/>
      <c r="V99" s="29"/>
      <c r="W99" s="29"/>
      <c r="X99" s="27"/>
      <c r="Y99" s="27"/>
      <c r="Z99" s="27"/>
      <c r="AA99" s="27"/>
      <c r="AB99" s="27"/>
      <c r="AC99" s="27"/>
      <c r="AD99" s="27"/>
      <c r="AE99" s="27"/>
      <c r="AF99" s="92"/>
      <c r="AG99" s="27"/>
      <c r="AH99" s="27"/>
      <c r="AI99" s="27"/>
      <c r="AJ99" s="27"/>
      <c r="AK99" s="27"/>
      <c r="AL99" s="27"/>
    </row>
    <row r="100" spans="1:38" ht="15.75" customHeight="1" x14ac:dyDescent="0.2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9"/>
      <c r="R100" s="16"/>
      <c r="S100" s="27"/>
      <c r="T100" s="134"/>
      <c r="U100" s="38"/>
      <c r="V100" s="29"/>
      <c r="W100" s="29"/>
      <c r="X100" s="27"/>
      <c r="Y100" s="27"/>
      <c r="Z100" s="27"/>
      <c r="AA100" s="27"/>
      <c r="AB100" s="27"/>
      <c r="AC100" s="27"/>
      <c r="AD100" s="27"/>
      <c r="AE100" s="27"/>
      <c r="AF100" s="92"/>
      <c r="AG100" s="27"/>
      <c r="AH100" s="27"/>
      <c r="AI100" s="27"/>
      <c r="AJ100" s="27"/>
      <c r="AK100" s="27"/>
      <c r="AL100" s="27"/>
    </row>
    <row r="101" spans="1:38" ht="15.75" customHeight="1" x14ac:dyDescent="0.2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9"/>
      <c r="R101" s="16"/>
      <c r="S101" s="27"/>
      <c r="T101" s="134"/>
      <c r="U101" s="38"/>
      <c r="V101" s="29"/>
      <c r="W101" s="29"/>
      <c r="X101" s="27"/>
      <c r="Y101" s="27"/>
      <c r="Z101" s="27"/>
      <c r="AA101" s="27"/>
      <c r="AB101" s="27"/>
      <c r="AC101" s="27"/>
      <c r="AD101" s="27"/>
      <c r="AE101" s="27"/>
      <c r="AF101" s="92"/>
      <c r="AG101" s="27"/>
      <c r="AH101" s="27"/>
      <c r="AI101" s="27"/>
      <c r="AJ101" s="27"/>
      <c r="AK101" s="27"/>
      <c r="AL101" s="27"/>
    </row>
    <row r="102" spans="1:38" ht="15.75" customHeight="1" x14ac:dyDescent="0.2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9"/>
      <c r="R102" s="16"/>
      <c r="S102" s="27"/>
      <c r="T102" s="134"/>
      <c r="U102" s="38"/>
      <c r="V102" s="29"/>
      <c r="W102" s="29"/>
      <c r="X102" s="27"/>
      <c r="Y102" s="27"/>
      <c r="Z102" s="27"/>
      <c r="AA102" s="27"/>
      <c r="AB102" s="27"/>
      <c r="AC102" s="27"/>
      <c r="AD102" s="27"/>
      <c r="AE102" s="27"/>
      <c r="AF102" s="92"/>
      <c r="AG102" s="27"/>
      <c r="AH102" s="27"/>
      <c r="AI102" s="27"/>
      <c r="AJ102" s="27"/>
      <c r="AK102" s="27"/>
      <c r="AL102" s="27"/>
    </row>
    <row r="103" spans="1:38" ht="15.75" customHeight="1" x14ac:dyDescent="0.2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9"/>
      <c r="R103" s="16"/>
      <c r="S103" s="27"/>
      <c r="T103" s="134"/>
      <c r="U103" s="38"/>
      <c r="V103" s="29"/>
      <c r="W103" s="29"/>
      <c r="X103" s="27"/>
      <c r="Y103" s="27"/>
      <c r="Z103" s="27"/>
      <c r="AA103" s="27"/>
      <c r="AB103" s="27"/>
      <c r="AC103" s="27"/>
      <c r="AD103" s="27"/>
      <c r="AE103" s="27"/>
      <c r="AF103" s="92"/>
      <c r="AG103" s="27"/>
      <c r="AH103" s="27"/>
      <c r="AI103" s="27"/>
      <c r="AJ103" s="27"/>
      <c r="AK103" s="27"/>
      <c r="AL103" s="27"/>
    </row>
    <row r="104" spans="1:38" ht="15.75" customHeight="1" x14ac:dyDescent="0.2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9"/>
      <c r="R104" s="16"/>
      <c r="S104" s="27"/>
      <c r="T104" s="134"/>
      <c r="U104" s="38"/>
      <c r="V104" s="29"/>
      <c r="W104" s="29"/>
      <c r="X104" s="27"/>
      <c r="Y104" s="27"/>
      <c r="Z104" s="27"/>
      <c r="AA104" s="27"/>
      <c r="AB104" s="27"/>
      <c r="AC104" s="27"/>
      <c r="AD104" s="27"/>
      <c r="AE104" s="27"/>
      <c r="AF104" s="92"/>
      <c r="AG104" s="27"/>
      <c r="AH104" s="27"/>
      <c r="AI104" s="27"/>
      <c r="AJ104" s="27"/>
      <c r="AK104" s="27"/>
      <c r="AL104" s="27"/>
    </row>
    <row r="105" spans="1:38" ht="15.75" customHeight="1" x14ac:dyDescent="0.2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9"/>
      <c r="R105" s="16"/>
      <c r="S105" s="27"/>
      <c r="T105" s="134"/>
      <c r="U105" s="38"/>
      <c r="V105" s="29"/>
      <c r="W105" s="29"/>
      <c r="X105" s="27"/>
      <c r="Y105" s="27"/>
      <c r="Z105" s="27"/>
      <c r="AA105" s="27"/>
      <c r="AB105" s="27"/>
      <c r="AC105" s="27"/>
      <c r="AD105" s="27"/>
      <c r="AE105" s="27"/>
      <c r="AF105" s="92"/>
      <c r="AG105" s="27"/>
      <c r="AH105" s="27"/>
      <c r="AI105" s="27"/>
      <c r="AJ105" s="27"/>
      <c r="AK105" s="27"/>
      <c r="AL105" s="27"/>
    </row>
    <row r="106" spans="1:38" ht="15.75" customHeight="1" x14ac:dyDescent="0.2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9"/>
      <c r="R106" s="16"/>
      <c r="S106" s="27"/>
      <c r="T106" s="38"/>
      <c r="U106" s="38"/>
      <c r="V106" s="29"/>
      <c r="W106" s="29"/>
      <c r="X106" s="27"/>
      <c r="Y106" s="27"/>
      <c r="Z106" s="27"/>
      <c r="AA106" s="27"/>
      <c r="AB106" s="27"/>
      <c r="AC106" s="27"/>
      <c r="AD106" s="27"/>
      <c r="AE106" s="27"/>
      <c r="AF106" s="92"/>
      <c r="AG106" s="27"/>
      <c r="AH106" s="27"/>
      <c r="AI106" s="27"/>
      <c r="AJ106" s="27"/>
      <c r="AK106" s="27"/>
      <c r="AL106" s="27"/>
    </row>
    <row r="107" spans="1:38" ht="15.75" customHeight="1" x14ac:dyDescent="0.2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9"/>
      <c r="R107" s="16"/>
      <c r="S107" s="27"/>
      <c r="T107" s="38"/>
      <c r="U107" s="38"/>
      <c r="V107" s="29"/>
      <c r="W107" s="29"/>
      <c r="X107" s="27"/>
      <c r="Y107" s="27"/>
      <c r="Z107" s="27"/>
      <c r="AA107" s="27"/>
      <c r="AB107" s="27"/>
      <c r="AC107" s="27"/>
      <c r="AD107" s="27"/>
      <c r="AE107" s="27"/>
      <c r="AF107" s="92"/>
      <c r="AG107" s="27"/>
      <c r="AH107" s="27"/>
      <c r="AI107" s="27"/>
      <c r="AJ107" s="27"/>
      <c r="AK107" s="27"/>
      <c r="AL107" s="27"/>
    </row>
    <row r="108" spans="1:38" ht="15.75" customHeight="1" x14ac:dyDescent="0.2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9"/>
      <c r="R108" s="16"/>
      <c r="S108" s="27"/>
      <c r="T108" s="38"/>
      <c r="U108" s="38"/>
      <c r="V108" s="29"/>
      <c r="W108" s="29"/>
      <c r="X108" s="27"/>
      <c r="Y108" s="27"/>
      <c r="Z108" s="27"/>
      <c r="AA108" s="27"/>
      <c r="AB108" s="27"/>
      <c r="AC108" s="27"/>
      <c r="AD108" s="27"/>
      <c r="AE108" s="27"/>
      <c r="AF108" s="92"/>
      <c r="AG108" s="27"/>
      <c r="AH108" s="27"/>
      <c r="AI108" s="27"/>
      <c r="AJ108" s="27"/>
      <c r="AK108" s="27"/>
      <c r="AL108" s="27"/>
    </row>
    <row r="109" spans="1:38" ht="15.75" customHeight="1" x14ac:dyDescent="0.2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9"/>
      <c r="R109" s="16"/>
      <c r="S109" s="27"/>
      <c r="T109" s="38"/>
      <c r="U109" s="38"/>
      <c r="V109" s="29"/>
      <c r="W109" s="29"/>
      <c r="X109" s="27"/>
      <c r="Y109" s="27"/>
      <c r="Z109" s="27"/>
      <c r="AA109" s="27"/>
      <c r="AB109" s="27"/>
      <c r="AC109" s="27"/>
      <c r="AD109" s="27"/>
      <c r="AE109" s="27"/>
      <c r="AF109" s="92"/>
      <c r="AG109" s="27"/>
      <c r="AH109" s="27"/>
      <c r="AI109" s="27"/>
      <c r="AJ109" s="27"/>
      <c r="AK109" s="27"/>
      <c r="AL109" s="27"/>
    </row>
    <row r="110" spans="1:38" ht="15.75" customHeight="1" x14ac:dyDescent="0.2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9"/>
      <c r="R110" s="38"/>
      <c r="S110" s="27"/>
      <c r="T110" s="38"/>
      <c r="U110" s="38"/>
      <c r="V110" s="29"/>
      <c r="W110" s="29"/>
      <c r="X110" s="27"/>
      <c r="Y110" s="27"/>
      <c r="Z110" s="27"/>
      <c r="AA110" s="27"/>
      <c r="AB110" s="27"/>
      <c r="AC110" s="27"/>
      <c r="AD110" s="27"/>
      <c r="AE110" s="27"/>
      <c r="AF110" s="92"/>
      <c r="AG110" s="27"/>
      <c r="AH110" s="27"/>
      <c r="AI110" s="27"/>
      <c r="AJ110" s="27"/>
      <c r="AK110" s="27"/>
      <c r="AL110" s="27"/>
    </row>
    <row r="111" spans="1:38" ht="15.75" customHeight="1" x14ac:dyDescent="0.2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9"/>
      <c r="R111" s="16"/>
      <c r="S111" s="27"/>
      <c r="T111" s="38"/>
      <c r="U111" s="38"/>
      <c r="V111" s="29"/>
      <c r="W111" s="29"/>
      <c r="X111" s="27"/>
      <c r="Y111" s="27"/>
      <c r="Z111" s="27"/>
      <c r="AA111" s="27"/>
      <c r="AB111" s="27"/>
      <c r="AC111" s="27"/>
      <c r="AD111" s="27"/>
      <c r="AE111" s="27"/>
      <c r="AF111" s="92"/>
      <c r="AG111" s="27"/>
      <c r="AH111" s="27"/>
      <c r="AI111" s="27"/>
      <c r="AJ111" s="27"/>
      <c r="AK111" s="27"/>
      <c r="AL111" s="27"/>
    </row>
    <row r="112" spans="1:38" ht="15.75" customHeight="1" x14ac:dyDescent="0.2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35"/>
      <c r="R112" s="24"/>
      <c r="S112" s="27"/>
      <c r="T112" s="24"/>
      <c r="U112" s="24"/>
      <c r="V112" s="35"/>
      <c r="W112" s="27"/>
      <c r="X112" s="27"/>
      <c r="Y112" s="27"/>
      <c r="Z112" s="27"/>
      <c r="AA112" s="27"/>
      <c r="AB112" s="27"/>
      <c r="AC112" s="27"/>
      <c r="AD112" s="27"/>
      <c r="AE112" s="27"/>
      <c r="AF112" s="92"/>
      <c r="AG112" s="27"/>
      <c r="AH112" s="27"/>
      <c r="AI112" s="27"/>
      <c r="AJ112" s="27"/>
      <c r="AK112" s="27"/>
      <c r="AL112" s="27"/>
    </row>
    <row r="113" spans="1:38" ht="15.75" customHeight="1" x14ac:dyDescent="0.2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136"/>
      <c r="S113" s="27"/>
      <c r="T113" s="136"/>
      <c r="U113" s="14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92"/>
      <c r="AG113" s="27"/>
      <c r="AH113" s="27"/>
      <c r="AI113" s="27"/>
      <c r="AJ113" s="27"/>
      <c r="AK113" s="27"/>
      <c r="AL113" s="27"/>
    </row>
    <row r="114" spans="1:38" ht="15.75" customHeight="1" x14ac:dyDescent="0.2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136"/>
      <c r="S114" s="27"/>
      <c r="T114" s="136"/>
      <c r="U114" s="14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92"/>
      <c r="AG114" s="27"/>
      <c r="AH114" s="27"/>
      <c r="AI114" s="27"/>
      <c r="AJ114" s="27"/>
      <c r="AK114" s="27"/>
      <c r="AL114" s="27"/>
    </row>
    <row r="115" spans="1:38" ht="15.75" customHeight="1" x14ac:dyDescent="0.2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136"/>
      <c r="S115" s="27"/>
      <c r="T115" s="136"/>
      <c r="U115" s="14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92"/>
      <c r="AG115" s="27"/>
      <c r="AH115" s="27"/>
      <c r="AI115" s="27"/>
      <c r="AJ115" s="27"/>
      <c r="AK115" s="27"/>
      <c r="AL115" s="27"/>
    </row>
    <row r="116" spans="1:38" ht="15.75" customHeight="1" x14ac:dyDescent="0.2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136"/>
      <c r="S116" s="27"/>
      <c r="T116" s="136"/>
      <c r="U116" s="14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92"/>
      <c r="AG116" s="27"/>
      <c r="AH116" s="27"/>
      <c r="AI116" s="27"/>
      <c r="AJ116" s="27"/>
      <c r="AK116" s="27"/>
      <c r="AL116" s="27"/>
    </row>
    <row r="117" spans="1:38" ht="15.75" customHeight="1" x14ac:dyDescent="0.2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136"/>
      <c r="S117" s="27"/>
      <c r="T117" s="136"/>
      <c r="U117" s="14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92"/>
      <c r="AG117" s="27"/>
      <c r="AH117" s="27"/>
      <c r="AI117" s="27"/>
      <c r="AJ117" s="27"/>
      <c r="AK117" s="27"/>
      <c r="AL117" s="27"/>
    </row>
    <row r="118" spans="1:38" ht="15.75" customHeight="1" x14ac:dyDescent="0.2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14"/>
      <c r="S118" s="27"/>
      <c r="T118" s="14"/>
      <c r="U118" s="14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92"/>
      <c r="AG118" s="27"/>
      <c r="AH118" s="27"/>
      <c r="AI118" s="27"/>
      <c r="AJ118" s="27"/>
      <c r="AK118" s="27"/>
      <c r="AL118" s="27"/>
    </row>
    <row r="119" spans="1:38" ht="15.75" customHeight="1" x14ac:dyDescent="0.2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14"/>
      <c r="S119" s="27"/>
      <c r="T119" s="14"/>
      <c r="U119" s="14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92"/>
      <c r="AG119" s="27"/>
      <c r="AH119" s="27"/>
      <c r="AI119" s="27"/>
      <c r="AJ119" s="27"/>
      <c r="AK119" s="27"/>
      <c r="AL119" s="27"/>
    </row>
    <row r="120" spans="1:38" ht="15.75" customHeight="1" x14ac:dyDescent="0.2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14"/>
      <c r="S120" s="27"/>
      <c r="T120" s="14"/>
      <c r="U120" s="14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92"/>
      <c r="AG120" s="27"/>
      <c r="AH120" s="27"/>
      <c r="AI120" s="27"/>
      <c r="AJ120" s="27"/>
      <c r="AK120" s="27"/>
      <c r="AL120" s="27"/>
    </row>
    <row r="121" spans="1:38" ht="15.75" customHeight="1" x14ac:dyDescent="0.2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14"/>
      <c r="S121" s="27"/>
      <c r="T121" s="14"/>
      <c r="U121" s="14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92"/>
      <c r="AG121" s="27"/>
      <c r="AH121" s="27"/>
      <c r="AI121" s="27"/>
      <c r="AJ121" s="27"/>
      <c r="AK121" s="27"/>
      <c r="AL121" s="27"/>
    </row>
    <row r="122" spans="1:38" ht="15.75" customHeight="1" x14ac:dyDescent="0.2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14"/>
      <c r="S122" s="27"/>
      <c r="T122" s="14"/>
      <c r="U122" s="14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92"/>
      <c r="AG122" s="27"/>
      <c r="AH122" s="27"/>
      <c r="AI122" s="27"/>
      <c r="AJ122" s="27"/>
      <c r="AK122" s="27"/>
      <c r="AL122" s="27"/>
    </row>
    <row r="123" spans="1:38" ht="15.75" customHeight="1" x14ac:dyDescent="0.2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14"/>
      <c r="S123" s="27"/>
      <c r="T123" s="14"/>
      <c r="U123" s="14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92"/>
      <c r="AG123" s="27"/>
      <c r="AH123" s="27"/>
      <c r="AI123" s="27"/>
      <c r="AJ123" s="27"/>
      <c r="AK123" s="27"/>
      <c r="AL123" s="27"/>
    </row>
    <row r="124" spans="1:38" ht="15.75" customHeight="1" x14ac:dyDescent="0.2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14"/>
      <c r="S124" s="27"/>
      <c r="T124" s="14"/>
      <c r="U124" s="14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92"/>
      <c r="AG124" s="27"/>
      <c r="AH124" s="27"/>
      <c r="AI124" s="27"/>
      <c r="AJ124" s="27"/>
      <c r="AK124" s="27"/>
      <c r="AL124" s="27"/>
    </row>
    <row r="125" spans="1:38" ht="15.75" customHeight="1" x14ac:dyDescent="0.2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14"/>
      <c r="S125" s="27"/>
      <c r="T125" s="14"/>
      <c r="U125" s="14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92"/>
      <c r="AG125" s="27"/>
      <c r="AH125" s="27"/>
      <c r="AI125" s="27"/>
      <c r="AJ125" s="27"/>
      <c r="AK125" s="27"/>
      <c r="AL125" s="27"/>
    </row>
    <row r="126" spans="1:38" ht="15.75" customHeight="1" x14ac:dyDescent="0.2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14"/>
      <c r="S126" s="27"/>
      <c r="T126" s="14"/>
      <c r="U126" s="14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92"/>
      <c r="AG126" s="27"/>
      <c r="AH126" s="27"/>
      <c r="AI126" s="27"/>
      <c r="AJ126" s="27"/>
      <c r="AK126" s="27"/>
      <c r="AL126" s="27"/>
    </row>
    <row r="127" spans="1:38" ht="15.75" customHeight="1" x14ac:dyDescent="0.2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14"/>
      <c r="S127" s="27"/>
      <c r="T127" s="14"/>
      <c r="U127" s="14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92"/>
      <c r="AG127" s="27"/>
      <c r="AH127" s="27"/>
      <c r="AI127" s="27"/>
      <c r="AJ127" s="27"/>
      <c r="AK127" s="27"/>
      <c r="AL127" s="27"/>
    </row>
    <row r="128" spans="1:38" ht="15.75" customHeight="1" x14ac:dyDescent="0.2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14"/>
      <c r="S128" s="27"/>
      <c r="T128" s="14"/>
      <c r="U128" s="14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92"/>
      <c r="AG128" s="27"/>
      <c r="AH128" s="27"/>
      <c r="AI128" s="27"/>
      <c r="AJ128" s="27"/>
      <c r="AK128" s="27"/>
      <c r="AL128" s="27"/>
    </row>
    <row r="129" spans="1:38" ht="15.75" customHeight="1" x14ac:dyDescent="0.2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14"/>
      <c r="S129" s="27"/>
      <c r="T129" s="14"/>
      <c r="U129" s="14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92"/>
      <c r="AG129" s="27"/>
      <c r="AH129" s="27"/>
      <c r="AI129" s="27"/>
      <c r="AJ129" s="27"/>
      <c r="AK129" s="27"/>
      <c r="AL129" s="27"/>
    </row>
    <row r="130" spans="1:38" ht="15.75" customHeight="1" x14ac:dyDescent="0.2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14"/>
      <c r="S130" s="27"/>
      <c r="T130" s="14"/>
      <c r="U130" s="14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92"/>
      <c r="AG130" s="27"/>
      <c r="AH130" s="27"/>
      <c r="AI130" s="27"/>
      <c r="AJ130" s="27"/>
      <c r="AK130" s="27"/>
      <c r="AL130" s="27"/>
    </row>
    <row r="131" spans="1:38" ht="15.75" customHeight="1" x14ac:dyDescent="0.2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14"/>
      <c r="S131" s="27"/>
      <c r="T131" s="14"/>
      <c r="U131" s="14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92"/>
      <c r="AG131" s="27"/>
      <c r="AH131" s="27"/>
      <c r="AI131" s="27"/>
      <c r="AJ131" s="27"/>
      <c r="AK131" s="27"/>
      <c r="AL131" s="27"/>
    </row>
    <row r="132" spans="1:38" ht="15.75" customHeight="1" x14ac:dyDescent="0.2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14"/>
      <c r="S132" s="27"/>
      <c r="T132" s="14"/>
      <c r="U132" s="14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92"/>
      <c r="AG132" s="27"/>
      <c r="AH132" s="27"/>
      <c r="AI132" s="27"/>
      <c r="AJ132" s="27"/>
      <c r="AK132" s="27"/>
      <c r="AL132" s="27"/>
    </row>
    <row r="133" spans="1:38" ht="15.75" customHeight="1" x14ac:dyDescent="0.2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14"/>
      <c r="S133" s="27"/>
      <c r="T133" s="14"/>
      <c r="U133" s="14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92"/>
      <c r="AG133" s="27"/>
      <c r="AH133" s="27"/>
      <c r="AI133" s="27"/>
      <c r="AJ133" s="27"/>
      <c r="AK133" s="27"/>
      <c r="AL133" s="27"/>
    </row>
    <row r="134" spans="1:38" ht="15.75" customHeight="1" x14ac:dyDescent="0.2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14"/>
      <c r="S134" s="27"/>
      <c r="T134" s="14"/>
      <c r="U134" s="14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92"/>
      <c r="AG134" s="27"/>
      <c r="AH134" s="27"/>
      <c r="AI134" s="27"/>
      <c r="AJ134" s="27"/>
      <c r="AK134" s="27"/>
      <c r="AL134" s="27"/>
    </row>
    <row r="135" spans="1:38" ht="15.75" customHeight="1" x14ac:dyDescent="0.2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14"/>
      <c r="S135" s="27"/>
      <c r="T135" s="14"/>
      <c r="U135" s="14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92"/>
      <c r="AG135" s="27"/>
      <c r="AH135" s="27"/>
      <c r="AI135" s="27"/>
      <c r="AJ135" s="27"/>
      <c r="AK135" s="27"/>
      <c r="AL135" s="27"/>
    </row>
    <row r="136" spans="1:38" ht="15.75" customHeight="1" x14ac:dyDescent="0.2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14"/>
      <c r="S136" s="27"/>
      <c r="T136" s="14"/>
      <c r="U136" s="14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92"/>
      <c r="AG136" s="27"/>
      <c r="AH136" s="27"/>
      <c r="AI136" s="27"/>
      <c r="AJ136" s="27"/>
      <c r="AK136" s="27"/>
      <c r="AL136" s="27"/>
    </row>
    <row r="137" spans="1:38" ht="15.75" customHeight="1" x14ac:dyDescent="0.2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14"/>
      <c r="S137" s="27"/>
      <c r="T137" s="14"/>
      <c r="U137" s="14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92"/>
      <c r="AG137" s="27"/>
      <c r="AH137" s="27"/>
      <c r="AI137" s="27"/>
      <c r="AJ137" s="27"/>
      <c r="AK137" s="27"/>
      <c r="AL137" s="27"/>
    </row>
    <row r="138" spans="1:38" ht="15.75" customHeight="1" x14ac:dyDescent="0.2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14"/>
      <c r="S138" s="27"/>
      <c r="T138" s="14"/>
      <c r="U138" s="14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92"/>
      <c r="AG138" s="27"/>
      <c r="AH138" s="27"/>
      <c r="AI138" s="27"/>
      <c r="AJ138" s="27"/>
      <c r="AK138" s="27"/>
      <c r="AL138" s="27"/>
    </row>
    <row r="139" spans="1:38" ht="15.75" customHeight="1" x14ac:dyDescent="0.2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14"/>
      <c r="S139" s="27"/>
      <c r="T139" s="14"/>
      <c r="U139" s="14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92"/>
      <c r="AG139" s="27"/>
      <c r="AH139" s="27"/>
      <c r="AI139" s="27"/>
      <c r="AJ139" s="27"/>
      <c r="AK139" s="27"/>
      <c r="AL139" s="27"/>
    </row>
    <row r="140" spans="1:38" ht="15.75" customHeight="1" x14ac:dyDescent="0.2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14"/>
      <c r="S140" s="27"/>
      <c r="T140" s="14"/>
      <c r="U140" s="14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92"/>
      <c r="AG140" s="27"/>
      <c r="AH140" s="27"/>
      <c r="AI140" s="27"/>
      <c r="AJ140" s="27"/>
      <c r="AK140" s="27"/>
      <c r="AL140" s="27"/>
    </row>
    <row r="141" spans="1:38" ht="15.75" customHeight="1" x14ac:dyDescent="0.2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14"/>
      <c r="S141" s="27"/>
      <c r="T141" s="14"/>
      <c r="U141" s="14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92"/>
      <c r="AG141" s="27"/>
      <c r="AH141" s="27"/>
      <c r="AI141" s="27"/>
      <c r="AJ141" s="27"/>
      <c r="AK141" s="27"/>
      <c r="AL141" s="27"/>
    </row>
    <row r="142" spans="1:38" ht="15.75" customHeight="1" x14ac:dyDescent="0.2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14"/>
      <c r="S142" s="27"/>
      <c r="T142" s="14"/>
      <c r="U142" s="14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92"/>
      <c r="AG142" s="27"/>
      <c r="AH142" s="27"/>
      <c r="AI142" s="27"/>
      <c r="AJ142" s="27"/>
      <c r="AK142" s="27"/>
      <c r="AL142" s="27"/>
    </row>
    <row r="143" spans="1:38" ht="15.75" customHeight="1" x14ac:dyDescent="0.2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14"/>
      <c r="S143" s="27"/>
      <c r="T143" s="14"/>
      <c r="U143" s="14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92"/>
      <c r="AG143" s="27"/>
      <c r="AH143" s="27"/>
      <c r="AI143" s="27"/>
      <c r="AJ143" s="27"/>
      <c r="AK143" s="27"/>
      <c r="AL143" s="27"/>
    </row>
    <row r="144" spans="1:38" ht="15.75" customHeight="1" x14ac:dyDescent="0.2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14"/>
      <c r="S144" s="27"/>
      <c r="T144" s="14"/>
      <c r="U144" s="14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92"/>
      <c r="AG144" s="27"/>
      <c r="AH144" s="27"/>
      <c r="AI144" s="27"/>
      <c r="AJ144" s="27"/>
      <c r="AK144" s="27"/>
      <c r="AL144" s="27"/>
    </row>
    <row r="145" spans="1:38" ht="15.75" customHeight="1" x14ac:dyDescent="0.2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14"/>
      <c r="S145" s="27"/>
      <c r="T145" s="14"/>
      <c r="U145" s="14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92"/>
      <c r="AG145" s="27"/>
      <c r="AH145" s="27"/>
      <c r="AI145" s="27"/>
      <c r="AJ145" s="27"/>
      <c r="AK145" s="27"/>
      <c r="AL145" s="27"/>
    </row>
    <row r="146" spans="1:38" ht="15.75" customHeight="1" x14ac:dyDescent="0.2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14"/>
      <c r="S146" s="27"/>
      <c r="T146" s="14"/>
      <c r="U146" s="14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92"/>
      <c r="AG146" s="27"/>
      <c r="AH146" s="27"/>
      <c r="AI146" s="27"/>
      <c r="AJ146" s="27"/>
      <c r="AK146" s="27"/>
      <c r="AL146" s="27"/>
    </row>
    <row r="147" spans="1:38" ht="15.75" customHeight="1" x14ac:dyDescent="0.2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14"/>
      <c r="S147" s="27"/>
      <c r="T147" s="14"/>
      <c r="U147" s="14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92"/>
      <c r="AG147" s="27"/>
      <c r="AH147" s="27"/>
      <c r="AI147" s="27"/>
      <c r="AJ147" s="27"/>
      <c r="AK147" s="27"/>
      <c r="AL147" s="27"/>
    </row>
    <row r="148" spans="1:38" ht="15.75" customHeight="1" x14ac:dyDescent="0.2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14"/>
      <c r="S148" s="27"/>
      <c r="T148" s="14"/>
      <c r="U148" s="14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92"/>
      <c r="AG148" s="27"/>
      <c r="AH148" s="27"/>
      <c r="AI148" s="27"/>
      <c r="AJ148" s="27"/>
      <c r="AK148" s="27"/>
      <c r="AL148" s="27"/>
    </row>
    <row r="149" spans="1:38" ht="15.75" customHeight="1" x14ac:dyDescent="0.2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14"/>
      <c r="S149" s="27"/>
      <c r="T149" s="14"/>
      <c r="U149" s="14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92"/>
      <c r="AG149" s="27"/>
      <c r="AH149" s="27"/>
      <c r="AI149" s="27"/>
      <c r="AJ149" s="27"/>
      <c r="AK149" s="27"/>
      <c r="AL149" s="27"/>
    </row>
    <row r="150" spans="1:38" ht="15.75" customHeight="1" x14ac:dyDescent="0.2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14"/>
      <c r="S150" s="27"/>
      <c r="T150" s="14"/>
      <c r="U150" s="14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92"/>
      <c r="AG150" s="27"/>
      <c r="AH150" s="27"/>
      <c r="AI150" s="27"/>
      <c r="AJ150" s="27"/>
      <c r="AK150" s="27"/>
      <c r="AL150" s="27"/>
    </row>
    <row r="151" spans="1:38" ht="15.75" customHeight="1" x14ac:dyDescent="0.2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14"/>
      <c r="S151" s="27"/>
      <c r="T151" s="14"/>
      <c r="U151" s="14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92"/>
      <c r="AG151" s="27"/>
      <c r="AH151" s="27"/>
      <c r="AI151" s="27"/>
      <c r="AJ151" s="27"/>
      <c r="AK151" s="27"/>
      <c r="AL151" s="27"/>
    </row>
    <row r="152" spans="1:38" ht="15.75" customHeight="1" x14ac:dyDescent="0.2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14"/>
      <c r="S152" s="27"/>
      <c r="T152" s="14"/>
      <c r="U152" s="14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92"/>
      <c r="AG152" s="27"/>
      <c r="AH152" s="27"/>
      <c r="AI152" s="27"/>
      <c r="AJ152" s="27"/>
      <c r="AK152" s="27"/>
      <c r="AL152" s="27"/>
    </row>
    <row r="153" spans="1:38" ht="15.75" customHeight="1" x14ac:dyDescent="0.2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14"/>
      <c r="S153" s="27"/>
      <c r="T153" s="14"/>
      <c r="U153" s="14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92"/>
      <c r="AG153" s="27"/>
      <c r="AH153" s="27"/>
      <c r="AI153" s="27"/>
      <c r="AJ153" s="27"/>
      <c r="AK153" s="27"/>
      <c r="AL153" s="27"/>
    </row>
    <row r="154" spans="1:38" ht="15.75" customHeight="1" x14ac:dyDescent="0.2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14"/>
      <c r="S154" s="27"/>
      <c r="T154" s="14"/>
      <c r="U154" s="14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92"/>
      <c r="AG154" s="27"/>
      <c r="AH154" s="27"/>
      <c r="AI154" s="27"/>
      <c r="AJ154" s="27"/>
      <c r="AK154" s="27"/>
      <c r="AL154" s="27"/>
    </row>
    <row r="155" spans="1:38" ht="15.75" customHeight="1" x14ac:dyDescent="0.2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14"/>
      <c r="S155" s="27"/>
      <c r="T155" s="14"/>
      <c r="U155" s="14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92"/>
      <c r="AG155" s="27"/>
      <c r="AH155" s="27"/>
      <c r="AI155" s="27"/>
      <c r="AJ155" s="27"/>
      <c r="AK155" s="27"/>
      <c r="AL155" s="27"/>
    </row>
    <row r="156" spans="1:38" ht="15.75" customHeight="1" x14ac:dyDescent="0.2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14"/>
      <c r="S156" s="27"/>
      <c r="T156" s="14"/>
      <c r="U156" s="14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92"/>
      <c r="AG156" s="27"/>
      <c r="AH156" s="27"/>
      <c r="AI156" s="27"/>
      <c r="AJ156" s="27"/>
      <c r="AK156" s="27"/>
      <c r="AL156" s="27"/>
    </row>
    <row r="157" spans="1:38" ht="15.75" customHeight="1" x14ac:dyDescent="0.2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14"/>
      <c r="S157" s="27"/>
      <c r="T157" s="14"/>
      <c r="U157" s="14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92"/>
      <c r="AG157" s="27"/>
      <c r="AH157" s="27"/>
      <c r="AI157" s="27"/>
      <c r="AJ157" s="27"/>
      <c r="AK157" s="27"/>
      <c r="AL157" s="27"/>
    </row>
    <row r="158" spans="1:38" ht="15.75" customHeight="1" x14ac:dyDescent="0.2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14"/>
      <c r="S158" s="27"/>
      <c r="T158" s="14"/>
      <c r="U158" s="14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92"/>
      <c r="AG158" s="27"/>
      <c r="AH158" s="27"/>
      <c r="AI158" s="27"/>
      <c r="AJ158" s="27"/>
      <c r="AK158" s="27"/>
      <c r="AL158" s="27"/>
    </row>
    <row r="159" spans="1:38" ht="15.75" customHeight="1" x14ac:dyDescent="0.2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14"/>
      <c r="S159" s="27"/>
      <c r="T159" s="14"/>
      <c r="U159" s="14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92"/>
      <c r="AG159" s="27"/>
      <c r="AH159" s="27"/>
      <c r="AI159" s="27"/>
      <c r="AJ159" s="27"/>
      <c r="AK159" s="27"/>
      <c r="AL159" s="27"/>
    </row>
    <row r="160" spans="1:38" ht="15.75" customHeight="1" x14ac:dyDescent="0.2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14"/>
      <c r="S160" s="27"/>
      <c r="T160" s="14"/>
      <c r="U160" s="14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92"/>
      <c r="AG160" s="27"/>
      <c r="AH160" s="27"/>
      <c r="AI160" s="27"/>
      <c r="AJ160" s="27"/>
      <c r="AK160" s="27"/>
      <c r="AL160" s="27"/>
    </row>
    <row r="161" spans="1:38" ht="15.75" customHeight="1" x14ac:dyDescent="0.2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14"/>
      <c r="S161" s="27"/>
      <c r="T161" s="14"/>
      <c r="U161" s="14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92"/>
      <c r="AG161" s="27"/>
      <c r="AH161" s="27"/>
      <c r="AI161" s="27"/>
      <c r="AJ161" s="27"/>
      <c r="AK161" s="27"/>
      <c r="AL161" s="27"/>
    </row>
    <row r="162" spans="1:38" ht="15.75" customHeight="1" x14ac:dyDescent="0.2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14"/>
      <c r="S162" s="27"/>
      <c r="T162" s="14"/>
      <c r="U162" s="14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92"/>
      <c r="AG162" s="27"/>
      <c r="AH162" s="27"/>
      <c r="AI162" s="27"/>
      <c r="AJ162" s="27"/>
      <c r="AK162" s="27"/>
      <c r="AL162" s="27"/>
    </row>
    <row r="163" spans="1:38" ht="15.75" customHeight="1" x14ac:dyDescent="0.2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14"/>
      <c r="S163" s="27"/>
      <c r="T163" s="14"/>
      <c r="U163" s="14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92"/>
      <c r="AG163" s="27"/>
      <c r="AH163" s="27"/>
      <c r="AI163" s="27"/>
      <c r="AJ163" s="27"/>
      <c r="AK163" s="27"/>
      <c r="AL163" s="27"/>
    </row>
    <row r="164" spans="1:38" ht="15.75" customHeight="1" x14ac:dyDescent="0.2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14"/>
      <c r="S164" s="27"/>
      <c r="T164" s="14"/>
      <c r="U164" s="14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92"/>
      <c r="AG164" s="27"/>
      <c r="AH164" s="27"/>
      <c r="AI164" s="27"/>
      <c r="AJ164" s="27"/>
      <c r="AK164" s="27"/>
      <c r="AL164" s="27"/>
    </row>
    <row r="165" spans="1:38" ht="15.75" customHeight="1" x14ac:dyDescent="0.2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14"/>
      <c r="S165" s="27"/>
      <c r="T165" s="14"/>
      <c r="U165" s="14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92"/>
      <c r="AG165" s="27"/>
      <c r="AH165" s="27"/>
      <c r="AI165" s="27"/>
      <c r="AJ165" s="27"/>
      <c r="AK165" s="27"/>
      <c r="AL165" s="27"/>
    </row>
    <row r="166" spans="1:38" ht="15.75" customHeight="1" x14ac:dyDescent="0.2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14"/>
      <c r="S166" s="27"/>
      <c r="T166" s="14"/>
      <c r="U166" s="14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92"/>
      <c r="AG166" s="27"/>
      <c r="AH166" s="27"/>
      <c r="AI166" s="27"/>
      <c r="AJ166" s="27"/>
      <c r="AK166" s="27"/>
      <c r="AL166" s="27"/>
    </row>
    <row r="167" spans="1:38" ht="15.75" customHeight="1" x14ac:dyDescent="0.2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14"/>
      <c r="S167" s="27"/>
      <c r="T167" s="14"/>
      <c r="U167" s="14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92"/>
      <c r="AG167" s="27"/>
      <c r="AH167" s="27"/>
      <c r="AI167" s="27"/>
      <c r="AJ167" s="27"/>
      <c r="AK167" s="27"/>
      <c r="AL167" s="27"/>
    </row>
    <row r="168" spans="1:38" ht="15.75" customHeight="1" x14ac:dyDescent="0.2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14"/>
      <c r="S168" s="27"/>
      <c r="T168" s="14"/>
      <c r="U168" s="14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92"/>
      <c r="AG168" s="27"/>
      <c r="AH168" s="27"/>
      <c r="AI168" s="27"/>
      <c r="AJ168" s="27"/>
      <c r="AK168" s="27"/>
      <c r="AL168" s="27"/>
    </row>
    <row r="169" spans="1:38" ht="15.75" customHeight="1" x14ac:dyDescent="0.2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14"/>
      <c r="S169" s="27"/>
      <c r="T169" s="14"/>
      <c r="U169" s="14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92"/>
      <c r="AG169" s="27"/>
      <c r="AH169" s="27"/>
      <c r="AI169" s="27"/>
      <c r="AJ169" s="27"/>
      <c r="AK169" s="27"/>
      <c r="AL169" s="27"/>
    </row>
    <row r="170" spans="1:38" ht="15.75" customHeight="1" x14ac:dyDescent="0.2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14"/>
      <c r="S170" s="27"/>
      <c r="T170" s="14"/>
      <c r="U170" s="14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92"/>
      <c r="AG170" s="27"/>
      <c r="AH170" s="27"/>
      <c r="AI170" s="27"/>
      <c r="AJ170" s="27"/>
      <c r="AK170" s="27"/>
      <c r="AL170" s="27"/>
    </row>
    <row r="171" spans="1:38" ht="15.75" customHeight="1" x14ac:dyDescent="0.2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14"/>
      <c r="S171" s="27"/>
      <c r="T171" s="14"/>
      <c r="U171" s="14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92"/>
      <c r="AG171" s="27"/>
      <c r="AH171" s="27"/>
      <c r="AI171" s="27"/>
      <c r="AJ171" s="27"/>
      <c r="AK171" s="27"/>
      <c r="AL171" s="27"/>
    </row>
    <row r="172" spans="1:38" ht="15.75" customHeight="1" x14ac:dyDescent="0.2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14"/>
      <c r="S172" s="27"/>
      <c r="T172" s="14"/>
      <c r="U172" s="14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92"/>
      <c r="AG172" s="27"/>
      <c r="AH172" s="27"/>
      <c r="AI172" s="27"/>
      <c r="AJ172" s="27"/>
      <c r="AK172" s="27"/>
      <c r="AL172" s="27"/>
    </row>
    <row r="173" spans="1:38" ht="15.75" customHeight="1" x14ac:dyDescent="0.2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14"/>
      <c r="S173" s="27"/>
      <c r="T173" s="14"/>
      <c r="U173" s="14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92"/>
      <c r="AG173" s="27"/>
      <c r="AH173" s="27"/>
      <c r="AI173" s="27"/>
      <c r="AJ173" s="27"/>
      <c r="AK173" s="27"/>
      <c r="AL173" s="27"/>
    </row>
    <row r="174" spans="1:38" ht="15.75" customHeight="1" x14ac:dyDescent="0.2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14"/>
      <c r="S174" s="27"/>
      <c r="T174" s="14"/>
      <c r="U174" s="14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92"/>
      <c r="AG174" s="27"/>
      <c r="AH174" s="27"/>
      <c r="AI174" s="27"/>
      <c r="AJ174" s="27"/>
      <c r="AK174" s="27"/>
      <c r="AL174" s="27"/>
    </row>
    <row r="175" spans="1:38" ht="15.75" customHeight="1" x14ac:dyDescent="0.2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14"/>
      <c r="S175" s="27"/>
      <c r="T175" s="14"/>
      <c r="U175" s="14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92"/>
      <c r="AG175" s="27"/>
      <c r="AH175" s="27"/>
      <c r="AI175" s="27"/>
      <c r="AJ175" s="27"/>
      <c r="AK175" s="27"/>
      <c r="AL175" s="27"/>
    </row>
    <row r="176" spans="1:38" ht="15.75" customHeight="1" x14ac:dyDescent="0.2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14"/>
      <c r="S176" s="27"/>
      <c r="T176" s="14"/>
      <c r="U176" s="14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92"/>
      <c r="AG176" s="27"/>
      <c r="AH176" s="27"/>
      <c r="AI176" s="27"/>
      <c r="AJ176" s="27"/>
      <c r="AK176" s="27"/>
      <c r="AL176" s="27"/>
    </row>
    <row r="177" spans="1:38" ht="15.75" customHeight="1" x14ac:dyDescent="0.2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14"/>
      <c r="S177" s="27"/>
      <c r="T177" s="14"/>
      <c r="U177" s="14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92"/>
      <c r="AG177" s="27"/>
      <c r="AH177" s="27"/>
      <c r="AI177" s="27"/>
      <c r="AJ177" s="27"/>
      <c r="AK177" s="27"/>
      <c r="AL177" s="27"/>
    </row>
    <row r="178" spans="1:38" ht="15.75" customHeight="1" x14ac:dyDescent="0.2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14"/>
      <c r="S178" s="27"/>
      <c r="T178" s="14"/>
      <c r="U178" s="14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92"/>
      <c r="AG178" s="27"/>
      <c r="AH178" s="27"/>
      <c r="AI178" s="27"/>
      <c r="AJ178" s="27"/>
      <c r="AK178" s="27"/>
      <c r="AL178" s="27"/>
    </row>
    <row r="179" spans="1:38" ht="15.75" customHeight="1" x14ac:dyDescent="0.2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14"/>
      <c r="S179" s="27"/>
      <c r="T179" s="14"/>
      <c r="U179" s="14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92"/>
      <c r="AG179" s="27"/>
      <c r="AH179" s="27"/>
      <c r="AI179" s="27"/>
      <c r="AJ179" s="27"/>
      <c r="AK179" s="27"/>
      <c r="AL179" s="27"/>
    </row>
    <row r="180" spans="1:38" ht="15.75" customHeight="1" x14ac:dyDescent="0.2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14"/>
      <c r="S180" s="27"/>
      <c r="T180" s="14"/>
      <c r="U180" s="14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92"/>
      <c r="AG180" s="27"/>
      <c r="AH180" s="27"/>
      <c r="AI180" s="27"/>
      <c r="AJ180" s="27"/>
      <c r="AK180" s="27"/>
      <c r="AL180" s="27"/>
    </row>
    <row r="181" spans="1:38" ht="15.75" customHeight="1" x14ac:dyDescent="0.2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14"/>
      <c r="S181" s="27"/>
      <c r="T181" s="14"/>
      <c r="U181" s="14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92"/>
      <c r="AG181" s="27"/>
      <c r="AH181" s="27"/>
      <c r="AI181" s="27"/>
      <c r="AJ181" s="27"/>
      <c r="AK181" s="27"/>
      <c r="AL181" s="27"/>
    </row>
    <row r="182" spans="1:38" ht="15.75" customHeight="1" x14ac:dyDescent="0.2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14"/>
      <c r="S182" s="27"/>
      <c r="T182" s="14"/>
      <c r="U182" s="14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92"/>
      <c r="AG182" s="27"/>
      <c r="AH182" s="27"/>
      <c r="AI182" s="27"/>
      <c r="AJ182" s="27"/>
      <c r="AK182" s="27"/>
      <c r="AL182" s="27"/>
    </row>
    <row r="183" spans="1:38" ht="15.75" customHeight="1" x14ac:dyDescent="0.2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14"/>
      <c r="S183" s="27"/>
      <c r="T183" s="14"/>
      <c r="U183" s="14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92"/>
      <c r="AG183" s="27"/>
      <c r="AH183" s="27"/>
      <c r="AI183" s="27"/>
      <c r="AJ183" s="27"/>
      <c r="AK183" s="27"/>
      <c r="AL183" s="27"/>
    </row>
    <row r="184" spans="1:38" ht="15.75" customHeight="1" x14ac:dyDescent="0.2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14"/>
      <c r="S184" s="27"/>
      <c r="T184" s="14"/>
      <c r="U184" s="14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92"/>
      <c r="AG184" s="27"/>
      <c r="AH184" s="27"/>
      <c r="AI184" s="27"/>
      <c r="AJ184" s="27"/>
      <c r="AK184" s="27"/>
      <c r="AL184" s="27"/>
    </row>
    <row r="185" spans="1:38" ht="15.75" customHeight="1" x14ac:dyDescent="0.2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14"/>
      <c r="S185" s="27"/>
      <c r="T185" s="14"/>
      <c r="U185" s="14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92"/>
      <c r="AG185" s="27"/>
      <c r="AH185" s="27"/>
      <c r="AI185" s="27"/>
      <c r="AJ185" s="27"/>
      <c r="AK185" s="27"/>
      <c r="AL185" s="27"/>
    </row>
    <row r="186" spans="1:38" ht="15.75" customHeight="1" x14ac:dyDescent="0.2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14"/>
      <c r="S186" s="27"/>
      <c r="T186" s="14"/>
      <c r="U186" s="14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92"/>
      <c r="AG186" s="27"/>
      <c r="AH186" s="27"/>
      <c r="AI186" s="27"/>
      <c r="AJ186" s="27"/>
      <c r="AK186" s="27"/>
      <c r="AL186" s="27"/>
    </row>
    <row r="187" spans="1:38" ht="15.75" customHeight="1" x14ac:dyDescent="0.2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14"/>
      <c r="S187" s="27"/>
      <c r="T187" s="14"/>
      <c r="U187" s="14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92"/>
      <c r="AG187" s="27"/>
      <c r="AH187" s="27"/>
      <c r="AI187" s="27"/>
      <c r="AJ187" s="27"/>
      <c r="AK187" s="27"/>
      <c r="AL187" s="27"/>
    </row>
    <row r="188" spans="1:38" ht="15.75" customHeight="1" x14ac:dyDescent="0.2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14"/>
      <c r="S188" s="27"/>
      <c r="T188" s="14"/>
      <c r="U188" s="14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92"/>
      <c r="AG188" s="27"/>
      <c r="AH188" s="27"/>
      <c r="AI188" s="27"/>
      <c r="AJ188" s="27"/>
      <c r="AK188" s="27"/>
      <c r="AL188" s="27"/>
    </row>
    <row r="189" spans="1:38" ht="15.75" customHeight="1" x14ac:dyDescent="0.2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14"/>
      <c r="S189" s="27"/>
      <c r="T189" s="14"/>
      <c r="U189" s="14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92"/>
      <c r="AG189" s="27"/>
      <c r="AH189" s="27"/>
      <c r="AI189" s="27"/>
      <c r="AJ189" s="27"/>
      <c r="AK189" s="27"/>
      <c r="AL189" s="27"/>
    </row>
    <row r="190" spans="1:38" ht="15.75" customHeight="1" x14ac:dyDescent="0.2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14"/>
      <c r="S190" s="27"/>
      <c r="T190" s="14"/>
      <c r="U190" s="14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92"/>
      <c r="AG190" s="27"/>
      <c r="AH190" s="27"/>
      <c r="AI190" s="27"/>
      <c r="AJ190" s="27"/>
      <c r="AK190" s="27"/>
      <c r="AL190" s="27"/>
    </row>
    <row r="191" spans="1:38" ht="15.75" customHeight="1" x14ac:dyDescent="0.2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14"/>
      <c r="S191" s="27"/>
      <c r="T191" s="14"/>
      <c r="U191" s="14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92"/>
      <c r="AG191" s="27"/>
      <c r="AH191" s="27"/>
      <c r="AI191" s="27"/>
      <c r="AJ191" s="27"/>
      <c r="AK191" s="27"/>
      <c r="AL191" s="27"/>
    </row>
    <row r="192" spans="1:38" ht="15.75" customHeight="1" x14ac:dyDescent="0.2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14"/>
      <c r="S192" s="27"/>
      <c r="T192" s="14"/>
      <c r="U192" s="14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92"/>
      <c r="AG192" s="27"/>
      <c r="AH192" s="27"/>
      <c r="AI192" s="27"/>
      <c r="AJ192" s="27"/>
      <c r="AK192" s="27"/>
      <c r="AL192" s="27"/>
    </row>
    <row r="193" spans="1:38" ht="15.75" customHeight="1" x14ac:dyDescent="0.2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14"/>
      <c r="S193" s="27"/>
      <c r="T193" s="14"/>
      <c r="U193" s="14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92"/>
      <c r="AG193" s="27"/>
      <c r="AH193" s="27"/>
      <c r="AI193" s="27"/>
      <c r="AJ193" s="27"/>
      <c r="AK193" s="27"/>
      <c r="AL193" s="27"/>
    </row>
    <row r="194" spans="1:38" ht="15.75" customHeight="1" x14ac:dyDescent="0.2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14"/>
      <c r="S194" s="27"/>
      <c r="T194" s="14"/>
      <c r="U194" s="14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92"/>
      <c r="AG194" s="27"/>
      <c r="AH194" s="27"/>
      <c r="AI194" s="27"/>
      <c r="AJ194" s="27"/>
      <c r="AK194" s="27"/>
      <c r="AL194" s="27"/>
    </row>
    <row r="195" spans="1:38" ht="15.75" customHeight="1" x14ac:dyDescent="0.2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14"/>
      <c r="S195" s="27"/>
      <c r="T195" s="14"/>
      <c r="U195" s="14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92"/>
      <c r="AG195" s="27"/>
      <c r="AH195" s="27"/>
      <c r="AI195" s="27"/>
      <c r="AJ195" s="27"/>
      <c r="AK195" s="27"/>
      <c r="AL195" s="27"/>
    </row>
    <row r="196" spans="1:38" ht="15.75" customHeight="1" x14ac:dyDescent="0.2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14"/>
      <c r="S196" s="27"/>
      <c r="T196" s="14"/>
      <c r="U196" s="14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92"/>
      <c r="AG196" s="27"/>
      <c r="AH196" s="27"/>
      <c r="AI196" s="27"/>
      <c r="AJ196" s="27"/>
      <c r="AK196" s="27"/>
      <c r="AL196" s="27"/>
    </row>
    <row r="197" spans="1:38" ht="15.75" customHeight="1" x14ac:dyDescent="0.2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14"/>
      <c r="S197" s="27"/>
      <c r="T197" s="14"/>
      <c r="U197" s="14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92"/>
      <c r="AG197" s="27"/>
      <c r="AH197" s="27"/>
      <c r="AI197" s="27"/>
      <c r="AJ197" s="27"/>
      <c r="AK197" s="27"/>
      <c r="AL197" s="27"/>
    </row>
    <row r="198" spans="1:38" ht="15.75" customHeight="1" x14ac:dyDescent="0.2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14"/>
      <c r="S198" s="27"/>
      <c r="T198" s="14"/>
      <c r="U198" s="14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92"/>
      <c r="AG198" s="27"/>
      <c r="AH198" s="27"/>
      <c r="AI198" s="27"/>
      <c r="AJ198" s="27"/>
      <c r="AK198" s="27"/>
      <c r="AL198" s="27"/>
    </row>
    <row r="199" spans="1:38" ht="15.75" customHeight="1" x14ac:dyDescent="0.2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14"/>
      <c r="S199" s="27"/>
      <c r="T199" s="14"/>
      <c r="U199" s="14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92"/>
      <c r="AG199" s="27"/>
      <c r="AH199" s="27"/>
      <c r="AI199" s="27"/>
      <c r="AJ199" s="27"/>
      <c r="AK199" s="27"/>
      <c r="AL199" s="27"/>
    </row>
    <row r="200" spans="1:38" ht="15.75" customHeight="1" x14ac:dyDescent="0.2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14"/>
      <c r="S200" s="27"/>
      <c r="T200" s="14"/>
      <c r="U200" s="14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92"/>
      <c r="AG200" s="27"/>
      <c r="AH200" s="27"/>
      <c r="AI200" s="27"/>
      <c r="AJ200" s="27"/>
      <c r="AK200" s="27"/>
      <c r="AL200" s="27"/>
    </row>
    <row r="201" spans="1:38" ht="15.75" customHeight="1" x14ac:dyDescent="0.2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14"/>
      <c r="S201" s="27"/>
      <c r="T201" s="14"/>
      <c r="U201" s="14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92"/>
      <c r="AG201" s="27"/>
      <c r="AH201" s="27"/>
      <c r="AI201" s="27"/>
      <c r="AJ201" s="27"/>
      <c r="AK201" s="27"/>
      <c r="AL201" s="27"/>
    </row>
    <row r="202" spans="1:38" ht="15.75" customHeight="1" x14ac:dyDescent="0.2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14"/>
      <c r="S202" s="27"/>
      <c r="T202" s="14"/>
      <c r="U202" s="14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92"/>
      <c r="AG202" s="27"/>
      <c r="AH202" s="27"/>
      <c r="AI202" s="27"/>
      <c r="AJ202" s="27"/>
      <c r="AK202" s="27"/>
      <c r="AL202" s="27"/>
    </row>
    <row r="203" spans="1:38" ht="15.75" customHeight="1" x14ac:dyDescent="0.2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14"/>
      <c r="S203" s="27"/>
      <c r="T203" s="14"/>
      <c r="U203" s="14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92"/>
      <c r="AG203" s="27"/>
      <c r="AH203" s="27"/>
      <c r="AI203" s="27"/>
      <c r="AJ203" s="27"/>
      <c r="AK203" s="27"/>
      <c r="AL203" s="27"/>
    </row>
    <row r="204" spans="1:38" ht="15.75" customHeight="1" x14ac:dyDescent="0.2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14"/>
      <c r="S204" s="27"/>
      <c r="T204" s="14"/>
      <c r="U204" s="14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92"/>
      <c r="AG204" s="27"/>
      <c r="AH204" s="27"/>
      <c r="AI204" s="27"/>
      <c r="AJ204" s="27"/>
      <c r="AK204" s="27"/>
      <c r="AL204" s="27"/>
    </row>
    <row r="205" spans="1:38" ht="15.75" customHeight="1" x14ac:dyDescent="0.2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14"/>
      <c r="S205" s="27"/>
      <c r="T205" s="14"/>
      <c r="U205" s="14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92"/>
      <c r="AG205" s="27"/>
      <c r="AH205" s="27"/>
      <c r="AI205" s="27"/>
      <c r="AJ205" s="27"/>
      <c r="AK205" s="27"/>
      <c r="AL205" s="27"/>
    </row>
    <row r="206" spans="1:38" ht="15.75" customHeight="1" x14ac:dyDescent="0.2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14"/>
      <c r="S206" s="27"/>
      <c r="T206" s="14"/>
      <c r="U206" s="14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92"/>
      <c r="AG206" s="27"/>
      <c r="AH206" s="27"/>
      <c r="AI206" s="27"/>
      <c r="AJ206" s="27"/>
      <c r="AK206" s="27"/>
      <c r="AL206" s="27"/>
    </row>
    <row r="207" spans="1:38" ht="15.75" customHeight="1" x14ac:dyDescent="0.2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14"/>
      <c r="S207" s="27"/>
      <c r="T207" s="14"/>
      <c r="U207" s="14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92"/>
      <c r="AG207" s="27"/>
      <c r="AH207" s="27"/>
      <c r="AI207" s="27"/>
      <c r="AJ207" s="27"/>
      <c r="AK207" s="27"/>
      <c r="AL207" s="27"/>
    </row>
    <row r="208" spans="1:38" ht="15.75" customHeight="1" x14ac:dyDescent="0.2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14"/>
      <c r="S208" s="27"/>
      <c r="T208" s="14"/>
      <c r="U208" s="14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92"/>
      <c r="AG208" s="27"/>
      <c r="AH208" s="27"/>
      <c r="AI208" s="27"/>
      <c r="AJ208" s="27"/>
      <c r="AK208" s="27"/>
      <c r="AL208" s="27"/>
    </row>
    <row r="209" spans="1:38" ht="15.75" customHeight="1" x14ac:dyDescent="0.2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14"/>
      <c r="S209" s="27"/>
      <c r="T209" s="14"/>
      <c r="U209" s="14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92"/>
      <c r="AG209" s="27"/>
      <c r="AH209" s="27"/>
      <c r="AI209" s="27"/>
      <c r="AJ209" s="27"/>
      <c r="AK209" s="27"/>
      <c r="AL209" s="27"/>
    </row>
    <row r="210" spans="1:38" ht="15.75" customHeight="1" x14ac:dyDescent="0.2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14"/>
      <c r="S210" s="27"/>
      <c r="T210" s="14"/>
      <c r="U210" s="14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92"/>
      <c r="AG210" s="27"/>
      <c r="AH210" s="27"/>
      <c r="AI210" s="27"/>
      <c r="AJ210" s="27"/>
      <c r="AK210" s="27"/>
      <c r="AL210" s="27"/>
    </row>
    <row r="211" spans="1:38" ht="15.75" customHeight="1" x14ac:dyDescent="0.2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14"/>
      <c r="S211" s="27"/>
      <c r="T211" s="14"/>
      <c r="U211" s="14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92"/>
      <c r="AG211" s="27"/>
      <c r="AH211" s="27"/>
      <c r="AI211" s="27"/>
      <c r="AJ211" s="27"/>
      <c r="AK211" s="27"/>
      <c r="AL211" s="27"/>
    </row>
    <row r="212" spans="1:38" ht="15.75" customHeight="1" x14ac:dyDescent="0.2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14"/>
      <c r="S212" s="27"/>
      <c r="T212" s="14"/>
      <c r="U212" s="14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92"/>
      <c r="AG212" s="27"/>
      <c r="AH212" s="27"/>
      <c r="AI212" s="27"/>
      <c r="AJ212" s="27"/>
      <c r="AK212" s="27"/>
      <c r="AL212" s="27"/>
    </row>
    <row r="213" spans="1:38" ht="15.75" customHeight="1" x14ac:dyDescent="0.2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14"/>
      <c r="S213" s="27"/>
      <c r="T213" s="14"/>
      <c r="U213" s="14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92"/>
      <c r="AG213" s="27"/>
      <c r="AH213" s="27"/>
      <c r="AI213" s="27"/>
      <c r="AJ213" s="27"/>
      <c r="AK213" s="27"/>
      <c r="AL213" s="27"/>
    </row>
    <row r="214" spans="1:38" ht="15.75" customHeight="1" x14ac:dyDescent="0.2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14"/>
      <c r="S214" s="27"/>
      <c r="T214" s="14"/>
      <c r="U214" s="14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92"/>
      <c r="AG214" s="27"/>
      <c r="AH214" s="27"/>
      <c r="AI214" s="27"/>
      <c r="AJ214" s="27"/>
      <c r="AK214" s="27"/>
      <c r="AL214" s="27"/>
    </row>
    <row r="215" spans="1:38" ht="15.75" customHeight="1" x14ac:dyDescent="0.2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14"/>
      <c r="S215" s="27"/>
      <c r="T215" s="14"/>
      <c r="U215" s="14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92"/>
      <c r="AG215" s="27"/>
      <c r="AH215" s="27"/>
      <c r="AI215" s="27"/>
      <c r="AJ215" s="27"/>
      <c r="AK215" s="27"/>
      <c r="AL215" s="27"/>
    </row>
    <row r="216" spans="1:38" ht="15.75" customHeight="1" x14ac:dyDescent="0.2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14"/>
      <c r="S216" s="27"/>
      <c r="T216" s="14"/>
      <c r="U216" s="14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92"/>
      <c r="AG216" s="27"/>
      <c r="AH216" s="27"/>
      <c r="AI216" s="27"/>
      <c r="AJ216" s="27"/>
      <c r="AK216" s="27"/>
      <c r="AL216" s="27"/>
    </row>
    <row r="217" spans="1:38" ht="15.75" customHeight="1" x14ac:dyDescent="0.2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14"/>
      <c r="S217" s="27"/>
      <c r="T217" s="14"/>
      <c r="U217" s="14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92"/>
      <c r="AG217" s="27"/>
      <c r="AH217" s="27"/>
      <c r="AI217" s="27"/>
      <c r="AJ217" s="27"/>
      <c r="AK217" s="27"/>
      <c r="AL217" s="27"/>
    </row>
    <row r="218" spans="1:38" ht="15.75" customHeight="1" x14ac:dyDescent="0.2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14"/>
      <c r="S218" s="27"/>
      <c r="T218" s="14"/>
      <c r="U218" s="14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92"/>
      <c r="AG218" s="27"/>
      <c r="AH218" s="27"/>
      <c r="AI218" s="27"/>
      <c r="AJ218" s="27"/>
      <c r="AK218" s="27"/>
      <c r="AL218" s="27"/>
    </row>
    <row r="219" spans="1:38" ht="15.75" customHeight="1" x14ac:dyDescent="0.2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14"/>
      <c r="S219" s="27"/>
      <c r="T219" s="14"/>
      <c r="U219" s="14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92"/>
      <c r="AG219" s="27"/>
      <c r="AH219" s="27"/>
      <c r="AI219" s="27"/>
      <c r="AJ219" s="27"/>
      <c r="AK219" s="27"/>
      <c r="AL219" s="27"/>
    </row>
    <row r="220" spans="1:38" ht="15.75" customHeight="1" x14ac:dyDescent="0.2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14"/>
      <c r="S220" s="27"/>
      <c r="T220" s="14"/>
      <c r="U220" s="14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92"/>
      <c r="AG220" s="27"/>
      <c r="AH220" s="27"/>
      <c r="AI220" s="27"/>
      <c r="AJ220" s="27"/>
      <c r="AK220" s="27"/>
      <c r="AL220" s="27"/>
    </row>
    <row r="221" spans="1:38" ht="15.75" customHeight="1" x14ac:dyDescent="0.2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14"/>
      <c r="S221" s="27"/>
      <c r="T221" s="14"/>
      <c r="U221" s="14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92"/>
      <c r="AG221" s="27"/>
      <c r="AH221" s="27"/>
      <c r="AI221" s="27"/>
      <c r="AJ221" s="27"/>
      <c r="AK221" s="27"/>
      <c r="AL221" s="27"/>
    </row>
    <row r="222" spans="1:38" ht="15.75" customHeight="1" x14ac:dyDescent="0.2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14"/>
      <c r="S222" s="27"/>
      <c r="T222" s="14"/>
      <c r="U222" s="14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92"/>
      <c r="AG222" s="27"/>
      <c r="AH222" s="27"/>
      <c r="AI222" s="27"/>
      <c r="AJ222" s="27"/>
      <c r="AK222" s="27"/>
      <c r="AL222" s="27"/>
    </row>
    <row r="223" spans="1:38" ht="15.75" customHeight="1" x14ac:dyDescent="0.2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14"/>
      <c r="S223" s="27"/>
      <c r="T223" s="14"/>
      <c r="U223" s="14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92"/>
      <c r="AG223" s="27"/>
      <c r="AH223" s="27"/>
      <c r="AI223" s="27"/>
      <c r="AJ223" s="27"/>
      <c r="AK223" s="27"/>
      <c r="AL223" s="27"/>
    </row>
    <row r="224" spans="1:38" ht="15.75" customHeight="1" x14ac:dyDescent="0.2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14"/>
      <c r="S224" s="27"/>
      <c r="T224" s="14"/>
      <c r="U224" s="14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92"/>
      <c r="AG224" s="27"/>
      <c r="AH224" s="27"/>
      <c r="AI224" s="27"/>
      <c r="AJ224" s="27"/>
      <c r="AK224" s="27"/>
      <c r="AL224" s="27"/>
    </row>
    <row r="225" spans="1:38" ht="15.75" customHeight="1" x14ac:dyDescent="0.2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14"/>
      <c r="S225" s="27"/>
      <c r="T225" s="14"/>
      <c r="U225" s="14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92"/>
      <c r="AG225" s="27"/>
      <c r="AH225" s="27"/>
      <c r="AI225" s="27"/>
      <c r="AJ225" s="27"/>
      <c r="AK225" s="27"/>
      <c r="AL225" s="27"/>
    </row>
    <row r="226" spans="1:38" ht="15.75" customHeight="1" x14ac:dyDescent="0.2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14"/>
      <c r="S226" s="27"/>
      <c r="T226" s="14"/>
      <c r="U226" s="14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92"/>
      <c r="AG226" s="27"/>
      <c r="AH226" s="27"/>
      <c r="AI226" s="27"/>
      <c r="AJ226" s="27"/>
      <c r="AK226" s="27"/>
      <c r="AL226" s="27"/>
    </row>
    <row r="227" spans="1:38" ht="15.75" customHeight="1" x14ac:dyDescent="0.2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14"/>
      <c r="S227" s="27"/>
      <c r="T227" s="14"/>
      <c r="U227" s="14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92"/>
      <c r="AG227" s="27"/>
      <c r="AH227" s="27"/>
      <c r="AI227" s="27"/>
      <c r="AJ227" s="27"/>
      <c r="AK227" s="27"/>
      <c r="AL227" s="27"/>
    </row>
    <row r="228" spans="1:38" ht="15.75" customHeight="1" x14ac:dyDescent="0.2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14"/>
      <c r="S228" s="27"/>
      <c r="T228" s="14"/>
      <c r="U228" s="14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92"/>
      <c r="AG228" s="27"/>
      <c r="AH228" s="27"/>
      <c r="AI228" s="27"/>
      <c r="AJ228" s="27"/>
      <c r="AK228" s="27"/>
      <c r="AL228" s="27"/>
    </row>
    <row r="229" spans="1:38" ht="15.75" customHeight="1" x14ac:dyDescent="0.2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14"/>
      <c r="S229" s="27"/>
      <c r="T229" s="14"/>
      <c r="U229" s="14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92"/>
      <c r="AG229" s="27"/>
      <c r="AH229" s="27"/>
      <c r="AI229" s="27"/>
      <c r="AJ229" s="27"/>
      <c r="AK229" s="27"/>
      <c r="AL229" s="27"/>
    </row>
    <row r="230" spans="1:38" ht="15.75" customHeight="1" x14ac:dyDescent="0.2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14"/>
      <c r="S230" s="27"/>
      <c r="T230" s="14"/>
      <c r="U230" s="14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92"/>
      <c r="AG230" s="27"/>
      <c r="AH230" s="27"/>
      <c r="AI230" s="27"/>
      <c r="AJ230" s="27"/>
      <c r="AK230" s="27"/>
      <c r="AL230" s="27"/>
    </row>
    <row r="231" spans="1:38" ht="15.75" customHeight="1" x14ac:dyDescent="0.2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14"/>
      <c r="S231" s="27"/>
      <c r="T231" s="14"/>
      <c r="U231" s="14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92"/>
      <c r="AG231" s="27"/>
      <c r="AH231" s="27"/>
      <c r="AI231" s="27"/>
      <c r="AJ231" s="27"/>
      <c r="AK231" s="27"/>
      <c r="AL231" s="27"/>
    </row>
    <row r="232" spans="1:38" ht="15.75" customHeight="1" x14ac:dyDescent="0.2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14"/>
      <c r="S232" s="27"/>
      <c r="T232" s="14"/>
      <c r="U232" s="14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92"/>
      <c r="AG232" s="27"/>
      <c r="AH232" s="27"/>
      <c r="AI232" s="27"/>
      <c r="AJ232" s="27"/>
      <c r="AK232" s="27"/>
      <c r="AL232" s="27"/>
    </row>
    <row r="233" spans="1:38" ht="15.75" customHeight="1" x14ac:dyDescent="0.2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14"/>
      <c r="S233" s="27"/>
      <c r="T233" s="14"/>
      <c r="U233" s="14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92"/>
      <c r="AG233" s="27"/>
      <c r="AH233" s="27"/>
      <c r="AI233" s="27"/>
      <c r="AJ233" s="27"/>
      <c r="AK233" s="27"/>
      <c r="AL233" s="27"/>
    </row>
    <row r="234" spans="1:38" ht="15.75" customHeight="1" x14ac:dyDescent="0.2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14"/>
      <c r="S234" s="27"/>
      <c r="T234" s="14"/>
      <c r="U234" s="14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92"/>
      <c r="AG234" s="27"/>
      <c r="AH234" s="27"/>
      <c r="AI234" s="27"/>
      <c r="AJ234" s="27"/>
      <c r="AK234" s="27"/>
      <c r="AL234" s="27"/>
    </row>
    <row r="235" spans="1:38" ht="15.75" customHeight="1" x14ac:dyDescent="0.2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14"/>
      <c r="S235" s="27"/>
      <c r="T235" s="14"/>
      <c r="U235" s="14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92"/>
      <c r="AG235" s="27"/>
      <c r="AH235" s="27"/>
      <c r="AI235" s="27"/>
      <c r="AJ235" s="27"/>
      <c r="AK235" s="27"/>
      <c r="AL235" s="27"/>
    </row>
    <row r="236" spans="1:38" ht="15.75" customHeight="1" x14ac:dyDescent="0.2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14"/>
      <c r="S236" s="27"/>
      <c r="T236" s="14"/>
      <c r="U236" s="14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92"/>
      <c r="AG236" s="27"/>
      <c r="AH236" s="27"/>
      <c r="AI236" s="27"/>
      <c r="AJ236" s="27"/>
      <c r="AK236" s="27"/>
      <c r="AL236" s="27"/>
    </row>
    <row r="237" spans="1:38" ht="15.75" customHeight="1" x14ac:dyDescent="0.2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14"/>
      <c r="S237" s="27"/>
      <c r="T237" s="14"/>
      <c r="U237" s="14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92"/>
      <c r="AG237" s="27"/>
      <c r="AH237" s="27"/>
      <c r="AI237" s="27"/>
      <c r="AJ237" s="27"/>
      <c r="AK237" s="27"/>
      <c r="AL237" s="27"/>
    </row>
    <row r="238" spans="1:38" ht="15.75" customHeight="1" x14ac:dyDescent="0.2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14"/>
      <c r="S238" s="27"/>
      <c r="T238" s="14"/>
      <c r="U238" s="14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92"/>
      <c r="AG238" s="27"/>
      <c r="AH238" s="27"/>
      <c r="AI238" s="27"/>
      <c r="AJ238" s="27"/>
      <c r="AK238" s="27"/>
      <c r="AL238" s="27"/>
    </row>
    <row r="239" spans="1:38" ht="15.75" customHeight="1" x14ac:dyDescent="0.2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14"/>
      <c r="S239" s="27"/>
      <c r="T239" s="14"/>
      <c r="U239" s="14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92"/>
      <c r="AG239" s="27"/>
      <c r="AH239" s="27"/>
      <c r="AI239" s="27"/>
      <c r="AJ239" s="27"/>
      <c r="AK239" s="27"/>
      <c r="AL239" s="27"/>
    </row>
    <row r="240" spans="1:38" ht="15.75" customHeight="1" x14ac:dyDescent="0.2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14"/>
      <c r="S240" s="27"/>
      <c r="T240" s="14"/>
      <c r="U240" s="14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92"/>
      <c r="AG240" s="27"/>
      <c r="AH240" s="27"/>
      <c r="AI240" s="27"/>
      <c r="AJ240" s="27"/>
      <c r="AK240" s="27"/>
      <c r="AL240" s="27"/>
    </row>
    <row r="241" spans="1:38" ht="15.75" customHeight="1" x14ac:dyDescent="0.2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14"/>
      <c r="S241" s="27"/>
      <c r="T241" s="14"/>
      <c r="U241" s="14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92"/>
      <c r="AG241" s="27"/>
      <c r="AH241" s="27"/>
      <c r="AI241" s="27"/>
      <c r="AJ241" s="27"/>
      <c r="AK241" s="27"/>
      <c r="AL241" s="27"/>
    </row>
    <row r="242" spans="1:38" ht="15.75" customHeight="1" x14ac:dyDescent="0.2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14"/>
      <c r="S242" s="27"/>
      <c r="T242" s="14"/>
      <c r="U242" s="14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92"/>
      <c r="AG242" s="27"/>
      <c r="AH242" s="27"/>
      <c r="AI242" s="27"/>
      <c r="AJ242" s="27"/>
      <c r="AK242" s="27"/>
      <c r="AL242" s="27"/>
    </row>
    <row r="243" spans="1:38" ht="15.75" customHeight="1" x14ac:dyDescent="0.2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14"/>
      <c r="S243" s="27"/>
      <c r="T243" s="14"/>
      <c r="U243" s="14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92"/>
      <c r="AG243" s="27"/>
      <c r="AH243" s="27"/>
      <c r="AI243" s="27"/>
      <c r="AJ243" s="27"/>
      <c r="AK243" s="27"/>
      <c r="AL243" s="27"/>
    </row>
    <row r="244" spans="1:38" ht="15.75" customHeight="1" x14ac:dyDescent="0.2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14"/>
      <c r="S244" s="27"/>
      <c r="T244" s="14"/>
      <c r="U244" s="14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92"/>
      <c r="AG244" s="27"/>
      <c r="AH244" s="27"/>
      <c r="AI244" s="27"/>
      <c r="AJ244" s="27"/>
      <c r="AK244" s="27"/>
      <c r="AL244" s="27"/>
    </row>
    <row r="245" spans="1:38" ht="15.75" customHeight="1" x14ac:dyDescent="0.2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14"/>
      <c r="S245" s="27"/>
      <c r="T245" s="14"/>
      <c r="U245" s="14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92"/>
      <c r="AG245" s="27"/>
      <c r="AH245" s="27"/>
      <c r="AI245" s="27"/>
      <c r="AJ245" s="27"/>
      <c r="AK245" s="27"/>
      <c r="AL245" s="27"/>
    </row>
    <row r="246" spans="1:38" ht="15.75" customHeight="1" x14ac:dyDescent="0.2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14"/>
      <c r="S246" s="27"/>
      <c r="T246" s="14"/>
      <c r="U246" s="14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92"/>
      <c r="AG246" s="27"/>
      <c r="AH246" s="27"/>
      <c r="AI246" s="27"/>
      <c r="AJ246" s="27"/>
      <c r="AK246" s="27"/>
      <c r="AL246" s="27"/>
    </row>
    <row r="247" spans="1:38" ht="15.75" customHeight="1" x14ac:dyDescent="0.2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14"/>
      <c r="S247" s="27"/>
      <c r="T247" s="14"/>
      <c r="U247" s="14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92"/>
      <c r="AG247" s="27"/>
      <c r="AH247" s="27"/>
      <c r="AI247" s="27"/>
      <c r="AJ247" s="27"/>
      <c r="AK247" s="27"/>
      <c r="AL247" s="27"/>
    </row>
    <row r="248" spans="1:38" ht="15.75" customHeight="1" x14ac:dyDescent="0.2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14"/>
      <c r="S248" s="27"/>
      <c r="T248" s="14"/>
      <c r="U248" s="14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92"/>
      <c r="AG248" s="27"/>
      <c r="AH248" s="27"/>
      <c r="AI248" s="27"/>
      <c r="AJ248" s="27"/>
      <c r="AK248" s="27"/>
      <c r="AL248" s="27"/>
    </row>
    <row r="249" spans="1:38" ht="15.75" customHeight="1" x14ac:dyDescent="0.2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14"/>
      <c r="S249" s="27"/>
      <c r="T249" s="14"/>
      <c r="U249" s="14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92"/>
      <c r="AG249" s="27"/>
      <c r="AH249" s="27"/>
      <c r="AI249" s="27"/>
      <c r="AJ249" s="27"/>
      <c r="AK249" s="27"/>
      <c r="AL249" s="27"/>
    </row>
    <row r="250" spans="1:38" ht="15.75" customHeight="1" x14ac:dyDescent="0.2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14"/>
      <c r="S250" s="27"/>
      <c r="T250" s="14"/>
      <c r="U250" s="14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92"/>
      <c r="AG250" s="27"/>
      <c r="AH250" s="27"/>
      <c r="AI250" s="27"/>
      <c r="AJ250" s="27"/>
      <c r="AK250" s="27"/>
      <c r="AL250" s="27"/>
    </row>
    <row r="251" spans="1:38" ht="15.75" customHeight="1" x14ac:dyDescent="0.2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14"/>
      <c r="S251" s="27"/>
      <c r="T251" s="14"/>
      <c r="U251" s="14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92"/>
      <c r="AG251" s="27"/>
      <c r="AH251" s="27"/>
      <c r="AI251" s="27"/>
      <c r="AJ251" s="27"/>
      <c r="AK251" s="27"/>
      <c r="AL251" s="27"/>
    </row>
    <row r="252" spans="1:38" ht="15.75" customHeight="1" x14ac:dyDescent="0.2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14"/>
      <c r="S252" s="27"/>
      <c r="T252" s="14"/>
      <c r="U252" s="14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92"/>
      <c r="AG252" s="27"/>
      <c r="AH252" s="27"/>
      <c r="AI252" s="27"/>
      <c r="AJ252" s="27"/>
      <c r="AK252" s="27"/>
      <c r="AL252" s="27"/>
    </row>
    <row r="253" spans="1:38" ht="15.75" customHeight="1" x14ac:dyDescent="0.2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14"/>
      <c r="S253" s="27"/>
      <c r="T253" s="14"/>
      <c r="U253" s="14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92"/>
      <c r="AG253" s="27"/>
      <c r="AH253" s="27"/>
      <c r="AI253" s="27"/>
      <c r="AJ253" s="27"/>
      <c r="AK253" s="27"/>
      <c r="AL253" s="27"/>
    </row>
    <row r="254" spans="1:38" ht="15.75" customHeight="1" x14ac:dyDescent="0.2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14"/>
      <c r="S254" s="27"/>
      <c r="T254" s="14"/>
      <c r="U254" s="14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92"/>
      <c r="AG254" s="27"/>
      <c r="AH254" s="27"/>
      <c r="AI254" s="27"/>
      <c r="AJ254" s="27"/>
      <c r="AK254" s="27"/>
      <c r="AL254" s="27"/>
    </row>
    <row r="255" spans="1:38" ht="15.75" customHeight="1" x14ac:dyDescent="0.2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14"/>
      <c r="S255" s="27"/>
      <c r="T255" s="14"/>
      <c r="U255" s="14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92"/>
      <c r="AG255" s="27"/>
      <c r="AH255" s="27"/>
      <c r="AI255" s="27"/>
      <c r="AJ255" s="27"/>
      <c r="AK255" s="27"/>
      <c r="AL255" s="27"/>
    </row>
    <row r="256" spans="1:38" ht="15.75" customHeight="1" x14ac:dyDescent="0.2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14"/>
      <c r="S256" s="27"/>
      <c r="T256" s="14"/>
      <c r="U256" s="14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92"/>
      <c r="AG256" s="27"/>
      <c r="AH256" s="27"/>
      <c r="AI256" s="27"/>
      <c r="AJ256" s="27"/>
      <c r="AK256" s="27"/>
      <c r="AL256" s="27"/>
    </row>
    <row r="257" spans="1:38" ht="15.75" customHeight="1" x14ac:dyDescent="0.2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14"/>
      <c r="S257" s="27"/>
      <c r="T257" s="14"/>
      <c r="U257" s="14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92"/>
      <c r="AG257" s="27"/>
      <c r="AH257" s="27"/>
      <c r="AI257" s="27"/>
      <c r="AJ257" s="27"/>
      <c r="AK257" s="27"/>
      <c r="AL257" s="27"/>
    </row>
    <row r="258" spans="1:38" ht="15.75" customHeight="1" x14ac:dyDescent="0.2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14"/>
      <c r="S258" s="27"/>
      <c r="T258" s="14"/>
      <c r="U258" s="14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92"/>
      <c r="AG258" s="27"/>
      <c r="AH258" s="27"/>
      <c r="AI258" s="27"/>
      <c r="AJ258" s="27"/>
      <c r="AK258" s="27"/>
      <c r="AL258" s="27"/>
    </row>
    <row r="259" spans="1:38" ht="15.75" customHeight="1" x14ac:dyDescent="0.2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14"/>
      <c r="S259" s="27"/>
      <c r="T259" s="14"/>
      <c r="U259" s="14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92"/>
      <c r="AG259" s="27"/>
      <c r="AH259" s="27"/>
      <c r="AI259" s="27"/>
      <c r="AJ259" s="27"/>
      <c r="AK259" s="27"/>
      <c r="AL259" s="27"/>
    </row>
    <row r="260" spans="1:38" ht="15.75" customHeight="1" x14ac:dyDescent="0.2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14"/>
      <c r="S260" s="27"/>
      <c r="T260" s="14"/>
      <c r="U260" s="14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92"/>
      <c r="AG260" s="27"/>
      <c r="AH260" s="27"/>
      <c r="AI260" s="27"/>
      <c r="AJ260" s="27"/>
      <c r="AK260" s="27"/>
      <c r="AL260" s="27"/>
    </row>
    <row r="261" spans="1:38" ht="15.75" customHeight="1" x14ac:dyDescent="0.2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14"/>
      <c r="S261" s="27"/>
      <c r="T261" s="14"/>
      <c r="U261" s="14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92"/>
      <c r="AG261" s="27"/>
      <c r="AH261" s="27"/>
      <c r="AI261" s="27"/>
      <c r="AJ261" s="27"/>
      <c r="AK261" s="27"/>
      <c r="AL261" s="27"/>
    </row>
    <row r="262" spans="1:38" ht="15.75" customHeight="1" x14ac:dyDescent="0.2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14"/>
      <c r="S262" s="27"/>
      <c r="T262" s="14"/>
      <c r="U262" s="14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92"/>
      <c r="AG262" s="27"/>
      <c r="AH262" s="27"/>
      <c r="AI262" s="27"/>
      <c r="AJ262" s="27"/>
      <c r="AK262" s="27"/>
      <c r="AL262" s="27"/>
    </row>
    <row r="263" spans="1:38" ht="15.75" customHeight="1" x14ac:dyDescent="0.2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14"/>
      <c r="S263" s="27"/>
      <c r="T263" s="14"/>
      <c r="U263" s="14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92"/>
      <c r="AG263" s="27"/>
      <c r="AH263" s="27"/>
      <c r="AI263" s="27"/>
      <c r="AJ263" s="27"/>
      <c r="AK263" s="27"/>
      <c r="AL263" s="27"/>
    </row>
    <row r="264" spans="1:38" ht="15.75" customHeight="1" x14ac:dyDescent="0.2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14"/>
      <c r="S264" s="27"/>
      <c r="T264" s="14"/>
      <c r="U264" s="14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92"/>
      <c r="AG264" s="27"/>
      <c r="AH264" s="27"/>
      <c r="AI264" s="27"/>
      <c r="AJ264" s="27"/>
      <c r="AK264" s="27"/>
      <c r="AL264" s="27"/>
    </row>
    <row r="265" spans="1:38" ht="15.75" customHeight="1" x14ac:dyDescent="0.2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14"/>
      <c r="S265" s="27"/>
      <c r="T265" s="14"/>
      <c r="U265" s="14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92"/>
      <c r="AG265" s="27"/>
      <c r="AH265" s="27"/>
      <c r="AI265" s="27"/>
      <c r="AJ265" s="27"/>
      <c r="AK265" s="27"/>
      <c r="AL265" s="27"/>
    </row>
    <row r="266" spans="1:38" ht="15.75" customHeight="1" x14ac:dyDescent="0.2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14"/>
      <c r="S266" s="27"/>
      <c r="T266" s="14"/>
      <c r="U266" s="14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92"/>
      <c r="AG266" s="27"/>
      <c r="AH266" s="27"/>
      <c r="AI266" s="27"/>
      <c r="AJ266" s="27"/>
      <c r="AK266" s="27"/>
      <c r="AL266" s="27"/>
    </row>
    <row r="267" spans="1:38" ht="15.75" customHeight="1" x14ac:dyDescent="0.2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14"/>
      <c r="S267" s="27"/>
      <c r="T267" s="14"/>
      <c r="U267" s="14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92"/>
      <c r="AG267" s="27"/>
      <c r="AH267" s="27"/>
      <c r="AI267" s="27"/>
      <c r="AJ267" s="27"/>
      <c r="AK267" s="27"/>
      <c r="AL267" s="27"/>
    </row>
    <row r="268" spans="1:38" ht="15.75" customHeight="1" x14ac:dyDescent="0.2"/>
    <row r="269" spans="1:38" ht="15.75" customHeight="1" x14ac:dyDescent="0.2"/>
    <row r="270" spans="1:38" ht="15.75" customHeight="1" x14ac:dyDescent="0.2"/>
    <row r="271" spans="1:38" ht="15.75" customHeight="1" x14ac:dyDescent="0.2"/>
    <row r="272" spans="1:38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4">
    <mergeCell ref="B2:P2"/>
    <mergeCell ref="B3:P3"/>
    <mergeCell ref="B5:C5"/>
    <mergeCell ref="B7:C7"/>
  </mergeCells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P1000"/>
  <sheetViews>
    <sheetView showGridLines="0" zoomScale="90" zoomScaleNormal="90" workbookViewId="0">
      <selection activeCell="T33" sqref="T33"/>
    </sheetView>
  </sheetViews>
  <sheetFormatPr baseColWidth="10" defaultColWidth="14.42578125" defaultRowHeight="15" customHeight="1" x14ac:dyDescent="0.2"/>
  <cols>
    <col min="1" max="1" width="2.7109375" customWidth="1"/>
    <col min="2" max="2" width="0.85546875" customWidth="1"/>
    <col min="3" max="3" width="25.42578125" customWidth="1"/>
    <col min="4" max="4" width="11" customWidth="1"/>
    <col min="5" max="16" width="10.7109375" customWidth="1"/>
    <col min="17" max="17" width="0.7109375" customWidth="1"/>
    <col min="18" max="18" width="7.5703125" customWidth="1"/>
    <col min="19" max="20" width="8.7109375" customWidth="1"/>
    <col min="21" max="21" width="14.7109375" customWidth="1"/>
    <col min="22" max="40" width="11.42578125" customWidth="1"/>
    <col min="41" max="42" width="9.140625" customWidth="1"/>
  </cols>
  <sheetData>
    <row r="1" spans="1:42" ht="15.75" customHeight="1" x14ac:dyDescent="0.25">
      <c r="R1" s="137"/>
      <c r="S1" s="137"/>
      <c r="T1" s="137"/>
      <c r="U1" s="138"/>
      <c r="V1" s="19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37"/>
      <c r="AN1" s="137"/>
    </row>
    <row r="2" spans="1:42" ht="16.5" customHeight="1" x14ac:dyDescent="0.25">
      <c r="A2" s="114"/>
      <c r="B2" s="557" t="s">
        <v>274</v>
      </c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  <c r="P2" s="510"/>
      <c r="Q2" s="510"/>
      <c r="R2" s="139"/>
      <c r="S2" s="139"/>
      <c r="T2" s="139"/>
      <c r="U2" s="138"/>
      <c r="V2" s="198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39"/>
      <c r="AN2" s="139"/>
      <c r="AO2" s="114"/>
      <c r="AP2" s="114"/>
    </row>
    <row r="3" spans="1:42" ht="16.5" customHeight="1" x14ac:dyDescent="0.25">
      <c r="A3" s="114"/>
      <c r="B3" s="557" t="s">
        <v>1</v>
      </c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139"/>
      <c r="S3" s="139"/>
      <c r="T3" s="139"/>
      <c r="U3" s="138"/>
      <c r="V3" s="198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39"/>
      <c r="AN3" s="139"/>
      <c r="AO3" s="114"/>
      <c r="AP3" s="114"/>
    </row>
    <row r="4" spans="1:42" ht="15.75" customHeight="1" x14ac:dyDescent="0.25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39"/>
      <c r="S4" s="139"/>
      <c r="T4" s="139"/>
      <c r="U4" s="138"/>
      <c r="V4" s="198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39"/>
      <c r="AN4" s="139"/>
      <c r="AO4" s="114"/>
      <c r="AP4" s="114"/>
    </row>
    <row r="5" spans="1:42" ht="39" customHeight="1" x14ac:dyDescent="0.25">
      <c r="A5" s="116"/>
      <c r="B5" s="561" t="s">
        <v>265</v>
      </c>
      <c r="C5" s="536"/>
      <c r="D5" s="336" t="s">
        <v>4</v>
      </c>
      <c r="E5" s="336" t="s">
        <v>266</v>
      </c>
      <c r="F5" s="336" t="s">
        <v>275</v>
      </c>
      <c r="G5" s="336" t="s">
        <v>276</v>
      </c>
      <c r="H5" s="336" t="s">
        <v>277</v>
      </c>
      <c r="I5" s="336" t="s">
        <v>278</v>
      </c>
      <c r="J5" s="336" t="s">
        <v>279</v>
      </c>
      <c r="K5" s="336" t="s">
        <v>280</v>
      </c>
      <c r="L5" s="336" t="s">
        <v>281</v>
      </c>
      <c r="M5" s="336" t="s">
        <v>282</v>
      </c>
      <c r="N5" s="336" t="s">
        <v>283</v>
      </c>
      <c r="O5" s="336" t="s">
        <v>284</v>
      </c>
      <c r="P5" s="561" t="s">
        <v>285</v>
      </c>
      <c r="Q5" s="537"/>
      <c r="R5" s="140"/>
      <c r="S5" s="140"/>
      <c r="T5" s="140"/>
      <c r="U5" s="141"/>
      <c r="V5" s="200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140"/>
      <c r="AN5" s="140"/>
      <c r="AO5" s="116"/>
      <c r="AP5" s="116"/>
    </row>
    <row r="6" spans="1:42" ht="15.75" customHeight="1" x14ac:dyDescent="0.25">
      <c r="A6" s="88"/>
      <c r="B6" s="290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3"/>
      <c r="R6" s="142"/>
      <c r="S6" s="142"/>
      <c r="T6" s="142"/>
      <c r="U6" s="138"/>
      <c r="V6" s="198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142"/>
      <c r="AN6" s="142"/>
      <c r="AO6" s="88"/>
      <c r="AP6" s="88"/>
    </row>
    <row r="7" spans="1:42" ht="19.5" customHeight="1" x14ac:dyDescent="0.25">
      <c r="A7" s="88"/>
      <c r="B7" s="562" t="s">
        <v>4</v>
      </c>
      <c r="C7" s="532"/>
      <c r="D7" s="294">
        <f t="shared" ref="D7:P7" si="0">SUM(D9:D12)</f>
        <v>0</v>
      </c>
      <c r="E7" s="294">
        <f t="shared" si="0"/>
        <v>0</v>
      </c>
      <c r="F7" s="294">
        <f t="shared" si="0"/>
        <v>0</v>
      </c>
      <c r="G7" s="294">
        <f t="shared" si="0"/>
        <v>0</v>
      </c>
      <c r="H7" s="294">
        <f t="shared" si="0"/>
        <v>0</v>
      </c>
      <c r="I7" s="294">
        <f t="shared" si="0"/>
        <v>0</v>
      </c>
      <c r="J7" s="294">
        <f t="shared" si="0"/>
        <v>0</v>
      </c>
      <c r="K7" s="294">
        <f t="shared" si="0"/>
        <v>0</v>
      </c>
      <c r="L7" s="294">
        <f t="shared" si="0"/>
        <v>0</v>
      </c>
      <c r="M7" s="294">
        <f t="shared" si="0"/>
        <v>0</v>
      </c>
      <c r="N7" s="294">
        <f t="shared" si="0"/>
        <v>0</v>
      </c>
      <c r="O7" s="294">
        <f t="shared" si="0"/>
        <v>0</v>
      </c>
      <c r="P7" s="294">
        <f t="shared" si="0"/>
        <v>0</v>
      </c>
      <c r="Q7" s="295"/>
      <c r="R7" s="142"/>
      <c r="S7" s="142"/>
      <c r="T7" s="142"/>
      <c r="U7" s="138"/>
      <c r="V7" s="203"/>
      <c r="W7" s="203"/>
      <c r="X7" s="203"/>
      <c r="Y7" s="203"/>
      <c r="Z7" s="203"/>
      <c r="AA7" s="203"/>
      <c r="AB7" s="203"/>
      <c r="AC7" s="203"/>
      <c r="AD7" s="203"/>
      <c r="AE7" s="202"/>
      <c r="AF7" s="202"/>
      <c r="AG7" s="202"/>
      <c r="AH7" s="202"/>
      <c r="AI7" s="202"/>
      <c r="AJ7" s="202"/>
      <c r="AK7" s="202"/>
      <c r="AL7" s="202"/>
      <c r="AM7" s="142"/>
      <c r="AN7" s="142"/>
      <c r="AO7" s="88"/>
      <c r="AP7" s="88"/>
    </row>
    <row r="8" spans="1:42" ht="15.75" customHeight="1" x14ac:dyDescent="0.25">
      <c r="A8" s="90"/>
      <c r="B8" s="194"/>
      <c r="C8" s="92"/>
      <c r="D8" s="487"/>
      <c r="E8" s="487"/>
      <c r="F8" s="487"/>
      <c r="G8" s="487"/>
      <c r="H8" s="487"/>
      <c r="I8" s="487"/>
      <c r="J8" s="487"/>
      <c r="K8" s="487"/>
      <c r="L8" s="487"/>
      <c r="M8" s="487"/>
      <c r="N8" s="487"/>
      <c r="O8" s="487"/>
      <c r="P8" s="487"/>
      <c r="Q8" s="119"/>
      <c r="R8" s="143"/>
      <c r="S8" s="143"/>
      <c r="T8" s="143"/>
      <c r="U8" s="138"/>
      <c r="V8" s="203"/>
      <c r="W8" s="203"/>
      <c r="X8" s="203"/>
      <c r="Y8" s="203"/>
      <c r="Z8" s="203"/>
      <c r="AA8" s="203"/>
      <c r="AB8" s="203"/>
      <c r="AC8" s="203"/>
      <c r="AD8" s="203"/>
      <c r="AE8" s="204"/>
      <c r="AF8" s="204"/>
      <c r="AG8" s="204"/>
      <c r="AH8" s="204"/>
      <c r="AI8" s="204"/>
      <c r="AJ8" s="204"/>
      <c r="AK8" s="204"/>
      <c r="AL8" s="204"/>
      <c r="AM8" s="143"/>
      <c r="AN8" s="143"/>
      <c r="AO8" s="90"/>
      <c r="AP8" s="90"/>
    </row>
    <row r="9" spans="1:42" ht="19.5" customHeight="1" x14ac:dyDescent="0.25">
      <c r="A9" s="90"/>
      <c r="B9" s="194"/>
      <c r="C9" s="92" t="s">
        <v>144</v>
      </c>
      <c r="D9" s="487">
        <f t="shared" ref="D9:D12" si="1">SUM(E9:P9)</f>
        <v>0</v>
      </c>
      <c r="E9" s="487" t="s">
        <v>63</v>
      </c>
      <c r="F9" s="487" t="s">
        <v>63</v>
      </c>
      <c r="G9" s="487" t="s">
        <v>63</v>
      </c>
      <c r="H9" s="487" t="s">
        <v>63</v>
      </c>
      <c r="I9" s="487" t="s">
        <v>63</v>
      </c>
      <c r="J9" s="487" t="s">
        <v>63</v>
      </c>
      <c r="K9" s="487" t="s">
        <v>63</v>
      </c>
      <c r="L9" s="487" t="s">
        <v>63</v>
      </c>
      <c r="M9" s="487" t="s">
        <v>63</v>
      </c>
      <c r="N9" s="487" t="s">
        <v>63</v>
      </c>
      <c r="O9" s="487" t="s">
        <v>63</v>
      </c>
      <c r="P9" s="487" t="s">
        <v>63</v>
      </c>
      <c r="Q9" s="119"/>
      <c r="R9" s="143"/>
      <c r="S9" s="143"/>
      <c r="T9" s="143"/>
      <c r="U9" s="138"/>
      <c r="V9" s="205"/>
      <c r="W9" s="172"/>
      <c r="X9" s="172"/>
      <c r="Y9" s="172"/>
      <c r="Z9" s="172"/>
      <c r="AA9" s="172"/>
      <c r="AB9" s="172"/>
      <c r="AC9" s="172"/>
      <c r="AD9" s="172"/>
      <c r="AE9" s="204"/>
      <c r="AF9" s="204"/>
      <c r="AG9" s="204"/>
      <c r="AH9" s="204"/>
      <c r="AI9" s="204"/>
      <c r="AJ9" s="204"/>
      <c r="AK9" s="204"/>
      <c r="AL9" s="204"/>
      <c r="AM9" s="143"/>
      <c r="AN9" s="143"/>
      <c r="AO9" s="90"/>
      <c r="AP9" s="90"/>
    </row>
    <row r="10" spans="1:42" ht="19.5" customHeight="1" x14ac:dyDescent="0.25">
      <c r="A10" s="90"/>
      <c r="B10" s="194"/>
      <c r="C10" s="92" t="s">
        <v>154</v>
      </c>
      <c r="D10" s="487">
        <f t="shared" si="1"/>
        <v>0</v>
      </c>
      <c r="E10" s="305" t="s">
        <v>63</v>
      </c>
      <c r="F10" s="305" t="s">
        <v>63</v>
      </c>
      <c r="G10" s="305" t="s">
        <v>63</v>
      </c>
      <c r="H10" s="305" t="s">
        <v>63</v>
      </c>
      <c r="I10" s="305" t="s">
        <v>63</v>
      </c>
      <c r="J10" s="305" t="s">
        <v>63</v>
      </c>
      <c r="K10" s="487" t="s">
        <v>63</v>
      </c>
      <c r="L10" s="487" t="s">
        <v>63</v>
      </c>
      <c r="M10" s="487" t="s">
        <v>63</v>
      </c>
      <c r="N10" s="487" t="s">
        <v>63</v>
      </c>
      <c r="O10" s="487" t="s">
        <v>63</v>
      </c>
      <c r="P10" s="487" t="s">
        <v>63</v>
      </c>
      <c r="Q10" s="119"/>
      <c r="R10" s="143"/>
      <c r="S10" s="143"/>
      <c r="T10" s="143"/>
      <c r="U10" s="144"/>
      <c r="V10" s="205"/>
      <c r="W10" s="172"/>
      <c r="X10" s="172"/>
      <c r="Y10" s="172"/>
      <c r="Z10" s="172"/>
      <c r="AA10" s="172"/>
      <c r="AB10" s="172"/>
      <c r="AC10" s="172"/>
      <c r="AD10" s="172"/>
      <c r="AE10" s="204"/>
      <c r="AF10" s="204"/>
      <c r="AG10" s="204"/>
      <c r="AH10" s="204"/>
      <c r="AI10" s="204"/>
      <c r="AJ10" s="204"/>
      <c r="AK10" s="204"/>
      <c r="AL10" s="204"/>
      <c r="AM10" s="143"/>
      <c r="AN10" s="143"/>
      <c r="AO10" s="90"/>
      <c r="AP10" s="90"/>
    </row>
    <row r="11" spans="1:42" ht="19.5" customHeight="1" x14ac:dyDescent="0.25">
      <c r="A11" s="90"/>
      <c r="B11" s="194"/>
      <c r="C11" s="92" t="s">
        <v>158</v>
      </c>
      <c r="D11" s="487">
        <f t="shared" si="1"/>
        <v>0</v>
      </c>
      <c r="E11" s="305" t="s">
        <v>63</v>
      </c>
      <c r="F11" s="305" t="s">
        <v>63</v>
      </c>
      <c r="G11" s="305" t="s">
        <v>63</v>
      </c>
      <c r="H11" s="305" t="s">
        <v>63</v>
      </c>
      <c r="I11" s="305" t="s">
        <v>63</v>
      </c>
      <c r="J11" s="305" t="s">
        <v>63</v>
      </c>
      <c r="K11" s="487" t="s">
        <v>63</v>
      </c>
      <c r="L11" s="305" t="s">
        <v>63</v>
      </c>
      <c r="M11" s="305" t="s">
        <v>63</v>
      </c>
      <c r="N11" s="305" t="s">
        <v>63</v>
      </c>
      <c r="O11" s="487" t="s">
        <v>63</v>
      </c>
      <c r="P11" s="487" t="s">
        <v>63</v>
      </c>
      <c r="Q11" s="119"/>
      <c r="R11" s="143"/>
      <c r="S11" s="143"/>
      <c r="T11" s="143"/>
      <c r="U11" s="144"/>
      <c r="V11" s="205"/>
      <c r="W11" s="172"/>
      <c r="X11" s="172"/>
      <c r="Y11" s="172"/>
      <c r="Z11" s="172"/>
      <c r="AA11" s="172"/>
      <c r="AB11" s="172"/>
      <c r="AC11" s="172"/>
      <c r="AD11" s="172"/>
      <c r="AE11" s="204"/>
      <c r="AF11" s="204"/>
      <c r="AG11" s="204"/>
      <c r="AH11" s="204"/>
      <c r="AI11" s="204"/>
      <c r="AJ11" s="204"/>
      <c r="AK11" s="204"/>
      <c r="AL11" s="204"/>
      <c r="AM11" s="143"/>
      <c r="AN11" s="143"/>
      <c r="AO11" s="90"/>
      <c r="AP11" s="90"/>
    </row>
    <row r="12" spans="1:42" ht="19.5" customHeight="1" x14ac:dyDescent="0.25">
      <c r="A12" s="90"/>
      <c r="B12" s="194"/>
      <c r="C12" s="92" t="s">
        <v>114</v>
      </c>
      <c r="D12" s="487">
        <f t="shared" si="1"/>
        <v>0</v>
      </c>
      <c r="E12" s="305" t="s">
        <v>63</v>
      </c>
      <c r="F12" s="305" t="s">
        <v>63</v>
      </c>
      <c r="G12" s="305" t="s">
        <v>63</v>
      </c>
      <c r="H12" s="305" t="s">
        <v>63</v>
      </c>
      <c r="I12" s="305" t="s">
        <v>63</v>
      </c>
      <c r="J12" s="305" t="s">
        <v>63</v>
      </c>
      <c r="K12" s="487" t="s">
        <v>63</v>
      </c>
      <c r="L12" s="487" t="s">
        <v>63</v>
      </c>
      <c r="M12" s="487" t="s">
        <v>63</v>
      </c>
      <c r="N12" s="487" t="s">
        <v>63</v>
      </c>
      <c r="O12" s="487" t="s">
        <v>63</v>
      </c>
      <c r="P12" s="487" t="s">
        <v>63</v>
      </c>
      <c r="Q12" s="119"/>
      <c r="R12" s="143"/>
      <c r="S12" s="143"/>
      <c r="T12" s="143"/>
      <c r="U12" s="144"/>
      <c r="V12" s="205"/>
      <c r="W12" s="172"/>
      <c r="X12" s="172"/>
      <c r="Y12" s="172"/>
      <c r="Z12" s="172"/>
      <c r="AA12" s="172"/>
      <c r="AB12" s="172"/>
      <c r="AC12" s="172"/>
      <c r="AD12" s="172"/>
      <c r="AE12" s="204"/>
      <c r="AF12" s="204"/>
      <c r="AG12" s="204"/>
      <c r="AH12" s="204"/>
      <c r="AI12" s="204"/>
      <c r="AJ12" s="204"/>
      <c r="AK12" s="204"/>
      <c r="AL12" s="204"/>
      <c r="AM12" s="143"/>
      <c r="AN12" s="143"/>
      <c r="AO12" s="90"/>
      <c r="AP12" s="90"/>
    </row>
    <row r="13" spans="1:42" ht="15.75" customHeight="1" x14ac:dyDescent="0.25">
      <c r="B13" s="195"/>
      <c r="C13" s="196"/>
      <c r="D13" s="196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97"/>
      <c r="R13" s="137"/>
      <c r="S13" s="137"/>
      <c r="T13" s="137"/>
      <c r="U13" s="117"/>
      <c r="V13" s="205"/>
      <c r="W13" s="172"/>
      <c r="X13" s="172"/>
      <c r="Y13" s="172"/>
      <c r="Z13" s="172"/>
      <c r="AA13" s="172"/>
      <c r="AB13" s="172"/>
      <c r="AC13" s="172"/>
      <c r="AD13" s="172"/>
      <c r="AE13" s="178"/>
      <c r="AF13" s="178"/>
      <c r="AG13" s="178"/>
      <c r="AH13" s="178"/>
      <c r="AI13" s="178"/>
      <c r="AJ13" s="178"/>
      <c r="AK13" s="178"/>
      <c r="AL13" s="178"/>
      <c r="AM13" s="137"/>
      <c r="AN13" s="137"/>
    </row>
    <row r="14" spans="1:42" s="245" customFormat="1" ht="11.25" customHeight="1" x14ac:dyDescent="0.2">
      <c r="B14" s="121" t="s">
        <v>286</v>
      </c>
      <c r="C14" s="121"/>
      <c r="D14" s="121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121"/>
      <c r="R14" s="145"/>
      <c r="S14" s="145"/>
      <c r="T14" s="145"/>
      <c r="U14" s="246"/>
      <c r="V14" s="247"/>
      <c r="W14" s="248"/>
      <c r="X14" s="248"/>
      <c r="Y14" s="248"/>
      <c r="Z14" s="248"/>
      <c r="AA14" s="248"/>
      <c r="AB14" s="248"/>
      <c r="AC14" s="248"/>
      <c r="AD14" s="248"/>
      <c r="AE14" s="208"/>
      <c r="AF14" s="208"/>
      <c r="AG14" s="208"/>
      <c r="AH14" s="208"/>
      <c r="AI14" s="209"/>
      <c r="AJ14" s="209"/>
      <c r="AK14" s="209"/>
      <c r="AL14" s="209"/>
      <c r="AM14" s="145"/>
      <c r="AN14" s="145"/>
    </row>
    <row r="15" spans="1:42" s="245" customFormat="1" ht="11.25" customHeight="1" x14ac:dyDescent="0.2">
      <c r="A15" s="121"/>
      <c r="B15" s="121" t="s">
        <v>287</v>
      </c>
      <c r="C15" s="121"/>
      <c r="D15" s="121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121"/>
      <c r="R15" s="145"/>
      <c r="S15" s="145"/>
      <c r="T15" s="145"/>
      <c r="U15" s="246"/>
      <c r="V15" s="249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9"/>
      <c r="AJ15" s="209"/>
      <c r="AK15" s="209"/>
      <c r="AL15" s="209"/>
      <c r="AM15" s="145"/>
      <c r="AN15" s="145"/>
      <c r="AO15" s="121"/>
      <c r="AP15" s="121"/>
    </row>
    <row r="16" spans="1:42" s="245" customFormat="1" ht="11.25" customHeight="1" x14ac:dyDescent="0.2">
      <c r="A16" s="121"/>
      <c r="B16" s="30" t="s">
        <v>34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45"/>
      <c r="S16" s="145"/>
      <c r="T16" s="145"/>
      <c r="U16" s="125"/>
      <c r="V16" s="488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145"/>
      <c r="AN16" s="145"/>
      <c r="AO16" s="121"/>
      <c r="AP16" s="121"/>
    </row>
    <row r="17" spans="1:42" ht="15.75" customHeight="1" x14ac:dyDescent="0.25">
      <c r="A17" s="121"/>
      <c r="B17" s="121"/>
      <c r="C17" s="92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45"/>
      <c r="S17" s="145"/>
      <c r="T17" s="145"/>
      <c r="U17" s="489"/>
      <c r="V17" s="198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  <c r="AM17" s="145"/>
      <c r="AN17" s="145"/>
      <c r="AO17" s="121"/>
      <c r="AP17" s="121"/>
    </row>
    <row r="18" spans="1:42" ht="15.75" customHeight="1" x14ac:dyDescent="0.25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45"/>
      <c r="S18" s="145"/>
      <c r="T18" s="145"/>
      <c r="U18" s="489"/>
      <c r="V18" s="490" t="s">
        <v>5</v>
      </c>
      <c r="W18" s="491" t="s">
        <v>6</v>
      </c>
      <c r="X18" s="490" t="s">
        <v>7</v>
      </c>
      <c r="Y18" s="491" t="s">
        <v>8</v>
      </c>
      <c r="Z18" s="490" t="s">
        <v>9</v>
      </c>
      <c r="AA18" s="491" t="s">
        <v>10</v>
      </c>
      <c r="AB18" s="490" t="s">
        <v>11</v>
      </c>
      <c r="AC18" s="491" t="s">
        <v>12</v>
      </c>
      <c r="AD18" s="490" t="s">
        <v>288</v>
      </c>
      <c r="AE18" s="491" t="s">
        <v>14</v>
      </c>
      <c r="AF18" s="490" t="s">
        <v>15</v>
      </c>
      <c r="AG18" s="491" t="s">
        <v>16</v>
      </c>
      <c r="AH18" s="209"/>
      <c r="AI18" s="209"/>
      <c r="AJ18" s="209"/>
      <c r="AK18" s="209"/>
      <c r="AL18" s="209"/>
      <c r="AM18" s="93"/>
      <c r="AN18" s="93"/>
      <c r="AO18" s="93"/>
      <c r="AP18" s="93"/>
    </row>
    <row r="19" spans="1:42" ht="15.75" customHeight="1" x14ac:dyDescent="0.25">
      <c r="R19" s="137"/>
      <c r="S19" s="137"/>
      <c r="T19" s="137"/>
      <c r="U19" s="492" t="s">
        <v>4</v>
      </c>
      <c r="V19" s="493">
        <f t="shared" ref="V19:AE19" si="2">+E7</f>
        <v>0</v>
      </c>
      <c r="W19" s="493">
        <f t="shared" si="2"/>
        <v>0</v>
      </c>
      <c r="X19" s="493">
        <f t="shared" si="2"/>
        <v>0</v>
      </c>
      <c r="Y19" s="493">
        <f t="shared" si="2"/>
        <v>0</v>
      </c>
      <c r="Z19" s="493">
        <f t="shared" si="2"/>
        <v>0</v>
      </c>
      <c r="AA19" s="493">
        <f t="shared" si="2"/>
        <v>0</v>
      </c>
      <c r="AB19" s="493">
        <f t="shared" si="2"/>
        <v>0</v>
      </c>
      <c r="AC19" s="493">
        <f t="shared" si="2"/>
        <v>0</v>
      </c>
      <c r="AD19" s="493">
        <f t="shared" si="2"/>
        <v>0</v>
      </c>
      <c r="AE19" s="493">
        <f t="shared" si="2"/>
        <v>0</v>
      </c>
      <c r="AF19" s="493">
        <f t="shared" ref="AF19:AG19" si="3">+O7</f>
        <v>0</v>
      </c>
      <c r="AG19" s="493">
        <f t="shared" si="3"/>
        <v>0</v>
      </c>
      <c r="AH19" s="178"/>
      <c r="AI19" s="178"/>
      <c r="AJ19" s="178"/>
      <c r="AK19" s="178"/>
      <c r="AL19" s="178"/>
      <c r="AM19" s="77"/>
      <c r="AN19" s="77"/>
      <c r="AO19" s="77"/>
      <c r="AP19" s="77"/>
    </row>
    <row r="20" spans="1:42" ht="15.75" customHeight="1" x14ac:dyDescent="0.25">
      <c r="R20" s="137"/>
      <c r="S20" s="137"/>
      <c r="T20" s="137"/>
      <c r="U20" s="489"/>
      <c r="V20" s="494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77"/>
      <c r="AN20" s="77"/>
      <c r="AO20" s="77"/>
      <c r="AP20" s="77"/>
    </row>
    <row r="21" spans="1:42" ht="15.75" customHeight="1" x14ac:dyDescent="0.25">
      <c r="R21" s="137"/>
      <c r="S21" s="137"/>
      <c r="T21" s="137"/>
      <c r="U21" s="489"/>
      <c r="V21" s="494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77"/>
      <c r="AN21" s="77"/>
      <c r="AO21" s="77"/>
      <c r="AP21" s="77"/>
    </row>
    <row r="22" spans="1:42" ht="15.75" customHeight="1" x14ac:dyDescent="0.25">
      <c r="R22" s="137"/>
      <c r="S22" s="137"/>
      <c r="T22" s="137"/>
      <c r="U22" s="489"/>
      <c r="V22" s="494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77"/>
      <c r="AN22" s="77"/>
      <c r="AO22" s="77"/>
      <c r="AP22" s="77"/>
    </row>
    <row r="23" spans="1:42" ht="15.75" customHeight="1" x14ac:dyDescent="0.25">
      <c r="R23" s="137"/>
      <c r="S23" s="137"/>
      <c r="T23" s="137"/>
      <c r="U23" s="130"/>
      <c r="V23" s="207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178"/>
      <c r="AJ23" s="178"/>
      <c r="AK23" s="178"/>
      <c r="AL23" s="178"/>
      <c r="AM23" s="137"/>
      <c r="AN23" s="137"/>
    </row>
    <row r="24" spans="1:42" ht="15.75" customHeight="1" x14ac:dyDescent="0.25">
      <c r="R24" s="137"/>
      <c r="S24" s="137"/>
      <c r="T24" s="137"/>
      <c r="U24" s="146"/>
      <c r="V24" s="19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37"/>
      <c r="AN24" s="137"/>
    </row>
    <row r="25" spans="1:42" ht="15.75" customHeight="1" x14ac:dyDescent="0.25">
      <c r="R25" s="137"/>
      <c r="S25" s="137"/>
      <c r="T25" s="137"/>
      <c r="U25" s="146"/>
      <c r="V25" s="19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37"/>
      <c r="AN25" s="137"/>
    </row>
    <row r="26" spans="1:42" ht="15.75" customHeight="1" x14ac:dyDescent="0.25">
      <c r="R26" s="137"/>
      <c r="S26" s="137"/>
      <c r="T26" s="137"/>
      <c r="U26" s="138"/>
      <c r="V26" s="19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37"/>
      <c r="AN26" s="137"/>
    </row>
    <row r="27" spans="1:42" ht="15.75" customHeight="1" x14ac:dyDescent="0.25">
      <c r="R27" s="137"/>
      <c r="S27" s="137"/>
      <c r="T27" s="137"/>
      <c r="U27" s="138"/>
      <c r="V27" s="19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37"/>
      <c r="AN27" s="137"/>
    </row>
    <row r="28" spans="1:42" ht="15.75" customHeight="1" x14ac:dyDescent="0.25">
      <c r="R28" s="137"/>
      <c r="S28" s="137"/>
      <c r="T28" s="137"/>
      <c r="U28" s="138"/>
      <c r="V28" s="19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37"/>
      <c r="AN28" s="137"/>
    </row>
    <row r="29" spans="1:42" ht="15.75" customHeight="1" x14ac:dyDescent="0.25">
      <c r="R29" s="137"/>
      <c r="S29" s="137"/>
      <c r="T29" s="137"/>
      <c r="U29" s="138"/>
      <c r="V29" s="19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37"/>
      <c r="AN29" s="137"/>
    </row>
    <row r="30" spans="1:42" ht="15.75" customHeight="1" x14ac:dyDescent="0.25">
      <c r="R30" s="137"/>
      <c r="S30" s="137"/>
      <c r="T30" s="137"/>
      <c r="U30" s="138"/>
      <c r="V30" s="19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37"/>
      <c r="AN30" s="137"/>
    </row>
    <row r="31" spans="1:42" ht="15.75" customHeight="1" x14ac:dyDescent="0.25">
      <c r="R31" s="137"/>
      <c r="S31" s="137"/>
      <c r="T31" s="137"/>
      <c r="U31" s="138"/>
      <c r="V31" s="19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37"/>
      <c r="AN31" s="137"/>
    </row>
    <row r="32" spans="1:42" ht="15.75" customHeight="1" x14ac:dyDescent="0.25">
      <c r="R32" s="137"/>
      <c r="S32" s="137"/>
      <c r="T32" s="137"/>
      <c r="U32" s="138"/>
      <c r="V32" s="19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37"/>
      <c r="AN32" s="137"/>
    </row>
    <row r="33" spans="3:40" ht="15.75" customHeight="1" x14ac:dyDescent="0.25">
      <c r="R33" s="137"/>
      <c r="S33" s="137"/>
      <c r="T33" s="137"/>
      <c r="U33" s="138"/>
      <c r="V33" s="19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37"/>
      <c r="AN33" s="137"/>
    </row>
    <row r="34" spans="3:40" ht="15.75" customHeight="1" x14ac:dyDescent="0.25">
      <c r="R34" s="137"/>
      <c r="S34" s="137"/>
      <c r="T34" s="137"/>
      <c r="U34" s="138"/>
      <c r="V34" s="19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37"/>
      <c r="AN34" s="137"/>
    </row>
    <row r="35" spans="3:40" ht="15.75" customHeight="1" x14ac:dyDescent="0.25">
      <c r="R35" s="137"/>
      <c r="S35" s="137"/>
      <c r="T35" s="137"/>
      <c r="U35" s="138"/>
      <c r="V35" s="19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37"/>
      <c r="AN35" s="137"/>
    </row>
    <row r="36" spans="3:40" ht="15.75" customHeight="1" x14ac:dyDescent="0.25">
      <c r="C36" s="121" t="s">
        <v>287</v>
      </c>
      <c r="R36" s="137"/>
      <c r="S36" s="137"/>
      <c r="T36" s="137"/>
      <c r="U36" s="138"/>
      <c r="V36" s="19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37"/>
      <c r="AN36" s="137"/>
    </row>
    <row r="37" spans="3:40" ht="15.75" customHeight="1" x14ac:dyDescent="0.25">
      <c r="R37" s="137"/>
      <c r="S37" s="137"/>
      <c r="T37" s="137"/>
      <c r="U37" s="138"/>
      <c r="V37" s="19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37"/>
      <c r="AN37" s="137"/>
    </row>
    <row r="38" spans="3:40" ht="15.75" customHeight="1" x14ac:dyDescent="0.25">
      <c r="C38" s="77"/>
      <c r="D38" s="77"/>
      <c r="E38" s="77"/>
      <c r="F38" s="77"/>
      <c r="G38" s="77"/>
      <c r="H38" s="77"/>
      <c r="I38" s="77"/>
      <c r="R38" s="137"/>
      <c r="S38" s="137"/>
      <c r="T38" s="137"/>
      <c r="U38" s="138"/>
      <c r="V38" s="19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37"/>
      <c r="AN38" s="137"/>
    </row>
    <row r="39" spans="3:40" ht="15.75" customHeight="1" x14ac:dyDescent="0.25">
      <c r="C39" s="77"/>
      <c r="D39" s="77"/>
      <c r="E39" s="77"/>
      <c r="F39" s="77"/>
      <c r="G39" s="77"/>
      <c r="H39" s="77"/>
      <c r="I39" s="77"/>
      <c r="R39" s="137"/>
      <c r="S39" s="137"/>
      <c r="T39" s="137"/>
      <c r="U39" s="138"/>
      <c r="V39" s="19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37"/>
      <c r="AN39" s="137"/>
    </row>
    <row r="40" spans="3:40" ht="15.75" customHeight="1" x14ac:dyDescent="0.25">
      <c r="C40" s="77"/>
      <c r="D40" s="77"/>
      <c r="E40" s="77"/>
      <c r="F40" s="77"/>
      <c r="G40" s="77"/>
      <c r="H40" s="77"/>
      <c r="I40" s="77"/>
      <c r="R40" s="137"/>
      <c r="S40" s="137"/>
      <c r="T40" s="137"/>
      <c r="U40" s="138"/>
      <c r="V40" s="19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37"/>
      <c r="AN40" s="137"/>
    </row>
    <row r="41" spans="3:40" ht="15.75" customHeight="1" x14ac:dyDescent="0.25">
      <c r="C41" s="77"/>
      <c r="D41" s="77"/>
      <c r="E41" s="77"/>
      <c r="F41" s="77"/>
      <c r="G41" s="77"/>
      <c r="H41" s="77"/>
      <c r="I41" s="77"/>
      <c r="R41" s="137"/>
      <c r="S41" s="137"/>
      <c r="T41" s="137"/>
      <c r="U41" s="138"/>
      <c r="V41" s="19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37"/>
      <c r="AN41" s="137"/>
    </row>
    <row r="42" spans="3:40" ht="15.75" customHeight="1" x14ac:dyDescent="0.25">
      <c r="C42" s="77"/>
      <c r="D42" s="77"/>
      <c r="E42" s="77"/>
      <c r="F42" s="77"/>
      <c r="G42" s="77"/>
      <c r="H42" s="77"/>
      <c r="I42" s="77"/>
      <c r="R42" s="137"/>
      <c r="S42" s="137"/>
      <c r="T42" s="137"/>
      <c r="U42" s="138"/>
      <c r="V42" s="19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37"/>
      <c r="AN42" s="137"/>
    </row>
    <row r="43" spans="3:40" ht="15.75" customHeight="1" x14ac:dyDescent="0.25">
      <c r="C43" s="210"/>
      <c r="D43" s="242"/>
      <c r="E43" s="77"/>
      <c r="F43" s="77"/>
      <c r="G43" s="77"/>
      <c r="H43" s="77"/>
      <c r="I43" s="77"/>
      <c r="R43" s="137"/>
      <c r="S43" s="137"/>
      <c r="T43" s="137"/>
      <c r="U43" s="138"/>
      <c r="V43" s="19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37"/>
      <c r="AN43" s="137"/>
    </row>
    <row r="44" spans="3:40" ht="15.75" customHeight="1" x14ac:dyDescent="0.25">
      <c r="C44" s="210"/>
      <c r="D44" s="242"/>
      <c r="E44" s="77"/>
      <c r="F44" s="77"/>
      <c r="G44" s="77"/>
      <c r="H44" s="77"/>
      <c r="I44" s="77"/>
      <c r="R44" s="137"/>
      <c r="S44" s="137"/>
      <c r="T44" s="137"/>
      <c r="U44" s="138"/>
      <c r="V44" s="19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37"/>
      <c r="AN44" s="137"/>
    </row>
    <row r="45" spans="3:40" ht="15.75" customHeight="1" x14ac:dyDescent="0.25">
      <c r="C45" s="210"/>
      <c r="D45" s="242"/>
      <c r="E45" s="77"/>
      <c r="F45" s="77"/>
      <c r="G45" s="77"/>
      <c r="H45" s="77"/>
      <c r="I45" s="77"/>
      <c r="R45" s="137"/>
      <c r="S45" s="137"/>
      <c r="T45" s="137"/>
      <c r="U45" s="138"/>
      <c r="V45" s="19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37"/>
      <c r="AN45" s="137"/>
    </row>
    <row r="46" spans="3:40" ht="15.75" customHeight="1" x14ac:dyDescent="0.25">
      <c r="C46" s="77"/>
      <c r="D46" s="77"/>
      <c r="E46" s="77"/>
      <c r="F46" s="77"/>
      <c r="G46" s="77"/>
      <c r="H46" s="77"/>
      <c r="I46" s="77"/>
      <c r="R46" s="137"/>
      <c r="S46" s="137"/>
      <c r="T46" s="137"/>
      <c r="U46" s="138"/>
      <c r="V46" s="19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37"/>
      <c r="AN46" s="137"/>
    </row>
    <row r="47" spans="3:40" ht="15.75" customHeight="1" x14ac:dyDescent="0.25">
      <c r="C47" s="77"/>
      <c r="D47" s="77"/>
      <c r="E47" s="77"/>
      <c r="F47" s="77"/>
      <c r="G47" s="77"/>
      <c r="H47" s="77"/>
      <c r="I47" s="77"/>
      <c r="R47" s="137"/>
      <c r="S47" s="137"/>
      <c r="T47" s="137"/>
      <c r="U47" s="138"/>
      <c r="V47" s="19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37"/>
      <c r="AN47" s="137"/>
    </row>
    <row r="48" spans="3:40" ht="15.75" customHeight="1" x14ac:dyDescent="0.25">
      <c r="C48" s="77"/>
      <c r="D48" s="77"/>
      <c r="E48" s="77"/>
      <c r="F48" s="77"/>
      <c r="G48" s="77"/>
      <c r="H48" s="77"/>
      <c r="I48" s="77"/>
      <c r="R48" s="137"/>
      <c r="S48" s="137"/>
      <c r="T48" s="137"/>
      <c r="U48" s="138"/>
      <c r="V48" s="19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37"/>
      <c r="AN48" s="137"/>
    </row>
    <row r="49" spans="3:40" ht="15.75" customHeight="1" x14ac:dyDescent="0.25">
      <c r="C49" s="77"/>
      <c r="D49" s="77"/>
      <c r="E49" s="77"/>
      <c r="F49" s="77"/>
      <c r="G49" s="77"/>
      <c r="H49" s="77"/>
      <c r="I49" s="77"/>
      <c r="R49" s="92"/>
      <c r="S49" s="92"/>
      <c r="T49" s="92"/>
      <c r="U49" s="117"/>
      <c r="V49" s="19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37"/>
      <c r="AN49" s="137"/>
    </row>
    <row r="50" spans="3:40" ht="15.75" customHeight="1" x14ac:dyDescent="0.25">
      <c r="C50" s="77"/>
      <c r="D50" s="77"/>
      <c r="E50" s="77"/>
      <c r="F50" s="77"/>
      <c r="G50" s="77"/>
      <c r="H50" s="77"/>
      <c r="I50" s="77"/>
      <c r="R50" s="92"/>
      <c r="S50" s="92"/>
      <c r="T50" s="92"/>
      <c r="U50" s="117"/>
      <c r="V50" s="19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37"/>
      <c r="AN50" s="137"/>
    </row>
    <row r="51" spans="3:40" ht="15.75" customHeight="1" x14ac:dyDescent="0.25">
      <c r="C51" s="77"/>
      <c r="D51" s="77"/>
      <c r="E51" s="77"/>
      <c r="F51" s="77"/>
      <c r="G51" s="77"/>
      <c r="H51" s="77"/>
      <c r="I51" s="77"/>
      <c r="R51" s="92"/>
      <c r="S51" s="92"/>
      <c r="T51" s="92"/>
      <c r="U51" s="117"/>
      <c r="V51" s="19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37"/>
      <c r="AN51" s="137"/>
    </row>
    <row r="52" spans="3:40" ht="15.75" customHeight="1" x14ac:dyDescent="0.25">
      <c r="C52" s="77"/>
      <c r="D52" s="77"/>
      <c r="E52" s="77"/>
      <c r="F52" s="77"/>
      <c r="G52" s="77"/>
      <c r="H52" s="77"/>
      <c r="I52" s="77"/>
      <c r="R52" s="92"/>
      <c r="S52" s="92"/>
      <c r="T52" s="92"/>
      <c r="U52" s="117"/>
      <c r="V52" s="19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37"/>
      <c r="AN52" s="137"/>
    </row>
    <row r="53" spans="3:40" ht="15.75" customHeight="1" x14ac:dyDescent="0.25">
      <c r="R53" s="92"/>
      <c r="S53" s="92"/>
      <c r="T53" s="92"/>
      <c r="U53" s="117"/>
      <c r="V53" s="19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37"/>
      <c r="AN53" s="137"/>
    </row>
    <row r="54" spans="3:40" ht="15.75" customHeight="1" x14ac:dyDescent="0.25">
      <c r="R54" s="92"/>
      <c r="S54" s="92"/>
      <c r="T54" s="92"/>
      <c r="U54" s="117"/>
      <c r="V54" s="19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37"/>
      <c r="AN54" s="137"/>
    </row>
    <row r="55" spans="3:40" ht="15.75" customHeight="1" x14ac:dyDescent="0.25">
      <c r="C55" s="121" t="s">
        <v>287</v>
      </c>
      <c r="R55" s="92"/>
      <c r="S55" s="92"/>
      <c r="T55" s="92"/>
      <c r="U55" s="117"/>
      <c r="V55" s="19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37"/>
      <c r="AN55" s="137"/>
    </row>
    <row r="56" spans="3:40" ht="15.75" customHeight="1" x14ac:dyDescent="0.25">
      <c r="R56" s="92"/>
      <c r="S56" s="92"/>
      <c r="T56" s="92"/>
      <c r="U56" s="117"/>
      <c r="V56" s="19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37"/>
      <c r="AN56" s="137"/>
    </row>
    <row r="57" spans="3:40" ht="15.75" customHeight="1" x14ac:dyDescent="0.25">
      <c r="R57" s="92"/>
      <c r="S57" s="92"/>
      <c r="T57" s="92"/>
      <c r="U57" s="117"/>
      <c r="V57" s="19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37"/>
      <c r="AN57" s="137"/>
    </row>
    <row r="58" spans="3:40" ht="15.75" customHeight="1" x14ac:dyDescent="0.25">
      <c r="R58" s="92"/>
      <c r="S58" s="92"/>
      <c r="T58" s="92"/>
      <c r="U58" s="117"/>
      <c r="V58" s="19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37"/>
      <c r="AN58" s="137"/>
    </row>
    <row r="59" spans="3:40" ht="15.75" customHeight="1" x14ac:dyDescent="0.25">
      <c r="R59" s="137"/>
      <c r="S59" s="137"/>
      <c r="T59" s="137"/>
      <c r="U59" s="98"/>
      <c r="V59" s="198"/>
      <c r="W59" s="198"/>
      <c r="X59" s="199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37"/>
      <c r="AN59" s="137"/>
    </row>
    <row r="60" spans="3:40" ht="15.75" customHeight="1" x14ac:dyDescent="0.25">
      <c r="R60" s="137"/>
      <c r="S60" s="137"/>
      <c r="T60" s="137"/>
      <c r="U60" s="98"/>
      <c r="V60" s="198"/>
      <c r="W60" s="198"/>
      <c r="X60" s="199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37"/>
      <c r="AN60" s="137"/>
    </row>
    <row r="61" spans="3:40" ht="15.75" customHeight="1" x14ac:dyDescent="0.25">
      <c r="R61" s="137"/>
      <c r="S61" s="137"/>
      <c r="T61" s="137"/>
      <c r="U61" s="98"/>
      <c r="V61" s="198"/>
      <c r="W61" s="178"/>
      <c r="X61" s="199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37"/>
      <c r="AN61" s="137"/>
    </row>
    <row r="62" spans="3:40" ht="15.75" customHeight="1" x14ac:dyDescent="0.25">
      <c r="R62" s="137"/>
      <c r="S62" s="137"/>
      <c r="T62" s="137"/>
      <c r="U62" s="98"/>
      <c r="V62" s="198"/>
      <c r="W62" s="178"/>
      <c r="X62" s="199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37"/>
      <c r="AN62" s="137"/>
    </row>
    <row r="63" spans="3:40" ht="15.75" customHeight="1" x14ac:dyDescent="0.25">
      <c r="R63" s="137"/>
      <c r="S63" s="137"/>
      <c r="T63" s="137"/>
      <c r="U63" s="98"/>
      <c r="V63" s="198"/>
      <c r="W63" s="178"/>
      <c r="X63" s="199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37"/>
      <c r="AN63" s="137"/>
    </row>
    <row r="64" spans="3:40" ht="15.75" customHeight="1" x14ac:dyDescent="0.25">
      <c r="R64" s="137"/>
      <c r="S64" s="137"/>
      <c r="T64" s="137"/>
      <c r="U64" s="98"/>
      <c r="V64" s="198"/>
      <c r="W64" s="198"/>
      <c r="X64" s="199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37"/>
      <c r="AN64" s="137"/>
    </row>
    <row r="65" spans="18:40" ht="15.75" customHeight="1" x14ac:dyDescent="0.25">
      <c r="R65" s="137"/>
      <c r="S65" s="137"/>
      <c r="T65" s="137"/>
      <c r="U65" s="98"/>
      <c r="V65" s="198"/>
      <c r="W65" s="198"/>
      <c r="X65" s="199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37"/>
      <c r="AN65" s="137"/>
    </row>
    <row r="66" spans="18:40" ht="15.75" customHeight="1" x14ac:dyDescent="0.25">
      <c r="R66" s="137"/>
      <c r="S66" s="137"/>
      <c r="T66" s="137"/>
      <c r="U66" s="98"/>
      <c r="V66" s="198"/>
      <c r="W66" s="198"/>
      <c r="X66" s="199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  <c r="AM66" s="137"/>
      <c r="AN66" s="137"/>
    </row>
    <row r="67" spans="18:40" ht="15.75" customHeight="1" x14ac:dyDescent="0.25">
      <c r="R67" s="137"/>
      <c r="S67" s="137"/>
      <c r="T67" s="137"/>
      <c r="U67" s="114"/>
      <c r="V67" s="198"/>
      <c r="W67" s="198"/>
      <c r="X67" s="199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  <c r="AM67" s="137"/>
      <c r="AN67" s="137"/>
    </row>
    <row r="68" spans="18:40" ht="15.75" customHeight="1" x14ac:dyDescent="0.25">
      <c r="R68" s="137"/>
      <c r="S68" s="137"/>
      <c r="T68" s="137"/>
      <c r="U68" s="138"/>
      <c r="V68" s="19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K68" s="178"/>
      <c r="AL68" s="178"/>
      <c r="AM68" s="137"/>
      <c r="AN68" s="137"/>
    </row>
    <row r="69" spans="18:40" ht="15.75" customHeight="1" x14ac:dyDescent="0.25">
      <c r="R69" s="137"/>
      <c r="S69" s="137"/>
      <c r="T69" s="137"/>
      <c r="U69" s="138"/>
      <c r="V69" s="198"/>
      <c r="W69" s="178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8"/>
      <c r="AK69" s="178"/>
      <c r="AL69" s="178"/>
      <c r="AM69" s="137"/>
      <c r="AN69" s="137"/>
    </row>
    <row r="70" spans="18:40" ht="15.75" customHeight="1" x14ac:dyDescent="0.25">
      <c r="R70" s="137"/>
      <c r="S70" s="137"/>
      <c r="T70" s="137"/>
      <c r="U70" s="138"/>
      <c r="V70" s="19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8"/>
      <c r="AM70" s="137"/>
      <c r="AN70" s="137"/>
    </row>
    <row r="71" spans="18:40" ht="15.75" customHeight="1" x14ac:dyDescent="0.25">
      <c r="R71" s="137"/>
      <c r="S71" s="137"/>
      <c r="T71" s="137"/>
      <c r="U71" s="138"/>
      <c r="V71" s="19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37"/>
      <c r="AN71" s="137"/>
    </row>
    <row r="72" spans="18:40" ht="15.75" customHeight="1" x14ac:dyDescent="0.25">
      <c r="R72" s="137"/>
      <c r="S72" s="137"/>
      <c r="T72" s="137"/>
      <c r="U72" s="138"/>
      <c r="V72" s="19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37"/>
      <c r="AN72" s="137"/>
    </row>
    <row r="73" spans="18:40" ht="15.75" customHeight="1" x14ac:dyDescent="0.25">
      <c r="R73" s="137"/>
      <c r="S73" s="137"/>
      <c r="T73" s="137"/>
      <c r="U73" s="138"/>
      <c r="V73" s="19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37"/>
      <c r="AN73" s="137"/>
    </row>
    <row r="74" spans="18:40" ht="15.75" customHeight="1" x14ac:dyDescent="0.25">
      <c r="R74" s="137"/>
      <c r="S74" s="137"/>
      <c r="T74" s="137"/>
      <c r="U74" s="138"/>
      <c r="V74" s="19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37"/>
      <c r="AN74" s="137"/>
    </row>
    <row r="75" spans="18:40" ht="15.75" customHeight="1" x14ac:dyDescent="0.25">
      <c r="R75" s="137"/>
      <c r="S75" s="137"/>
      <c r="T75" s="137"/>
      <c r="U75" s="138"/>
      <c r="V75" s="198"/>
      <c r="W75" s="178"/>
      <c r="X75" s="178"/>
      <c r="Y75" s="178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78"/>
      <c r="AK75" s="178"/>
      <c r="AL75" s="178"/>
      <c r="AM75" s="137"/>
      <c r="AN75" s="137"/>
    </row>
    <row r="76" spans="18:40" ht="15.75" customHeight="1" x14ac:dyDescent="0.25">
      <c r="R76" s="137"/>
      <c r="S76" s="137"/>
      <c r="T76" s="137"/>
      <c r="U76" s="138"/>
      <c r="V76" s="198"/>
      <c r="W76" s="178"/>
      <c r="X76" s="178"/>
      <c r="Y76" s="178"/>
      <c r="Z76" s="178"/>
      <c r="AA76" s="178"/>
      <c r="AB76" s="178"/>
      <c r="AC76" s="178"/>
      <c r="AD76" s="178"/>
      <c r="AE76" s="178"/>
      <c r="AF76" s="178"/>
      <c r="AG76" s="178"/>
      <c r="AH76" s="178"/>
      <c r="AI76" s="178"/>
      <c r="AJ76" s="178"/>
      <c r="AK76" s="178"/>
      <c r="AL76" s="178"/>
      <c r="AM76" s="137"/>
      <c r="AN76" s="137"/>
    </row>
    <row r="77" spans="18:40" ht="15.75" customHeight="1" x14ac:dyDescent="0.25">
      <c r="R77" s="137"/>
      <c r="S77" s="137"/>
      <c r="T77" s="137"/>
      <c r="U77" s="138"/>
      <c r="V77" s="198"/>
      <c r="W77" s="178"/>
      <c r="X77" s="178"/>
      <c r="Y77" s="178"/>
      <c r="Z77" s="178"/>
      <c r="AA77" s="178"/>
      <c r="AB77" s="178"/>
      <c r="AC77" s="178"/>
      <c r="AD77" s="178"/>
      <c r="AE77" s="178"/>
      <c r="AF77" s="178"/>
      <c r="AG77" s="178"/>
      <c r="AH77" s="178"/>
      <c r="AI77" s="178"/>
      <c r="AJ77" s="178"/>
      <c r="AK77" s="178"/>
      <c r="AL77" s="178"/>
      <c r="AM77" s="137"/>
      <c r="AN77" s="137"/>
    </row>
    <row r="78" spans="18:40" ht="15.75" customHeight="1" x14ac:dyDescent="0.25">
      <c r="R78" s="137"/>
      <c r="S78" s="137"/>
      <c r="T78" s="137"/>
      <c r="U78" s="138"/>
      <c r="V78" s="198"/>
      <c r="W78" s="178"/>
      <c r="X78" s="178"/>
      <c r="Y78" s="178"/>
      <c r="Z78" s="178"/>
      <c r="AA78" s="178"/>
      <c r="AB78" s="178"/>
      <c r="AC78" s="178"/>
      <c r="AD78" s="178"/>
      <c r="AE78" s="178"/>
      <c r="AF78" s="178"/>
      <c r="AG78" s="178"/>
      <c r="AH78" s="178"/>
      <c r="AI78" s="178"/>
      <c r="AJ78" s="178"/>
      <c r="AK78" s="178"/>
      <c r="AL78" s="178"/>
      <c r="AM78" s="137"/>
      <c r="AN78" s="137"/>
    </row>
    <row r="79" spans="18:40" ht="15.75" customHeight="1" x14ac:dyDescent="0.25">
      <c r="R79" s="137"/>
      <c r="S79" s="137"/>
      <c r="T79" s="137"/>
      <c r="U79" s="138"/>
      <c r="V79" s="198"/>
      <c r="W79" s="178"/>
      <c r="X79" s="178"/>
      <c r="Y79" s="178"/>
      <c r="Z79" s="178"/>
      <c r="AA79" s="178"/>
      <c r="AB79" s="178"/>
      <c r="AC79" s="178"/>
      <c r="AD79" s="178"/>
      <c r="AE79" s="178"/>
      <c r="AF79" s="178"/>
      <c r="AG79" s="178"/>
      <c r="AH79" s="178"/>
      <c r="AI79" s="178"/>
      <c r="AJ79" s="178"/>
      <c r="AK79" s="178"/>
      <c r="AL79" s="178"/>
      <c r="AM79" s="137"/>
      <c r="AN79" s="137"/>
    </row>
    <row r="80" spans="18:40" ht="15.75" customHeight="1" x14ac:dyDescent="0.25">
      <c r="R80" s="114"/>
      <c r="S80" s="114"/>
      <c r="T80" s="114"/>
      <c r="U80" s="117"/>
      <c r="V80" s="198"/>
      <c r="W80" s="199"/>
      <c r="X80" s="178"/>
      <c r="Y80" s="178"/>
      <c r="Z80" s="178"/>
      <c r="AA80" s="178"/>
      <c r="AB80" s="178"/>
      <c r="AC80" s="178"/>
      <c r="AD80" s="178"/>
      <c r="AE80" s="178"/>
      <c r="AF80" s="178"/>
      <c r="AG80" s="178"/>
      <c r="AH80" s="178"/>
      <c r="AI80" s="178"/>
      <c r="AJ80" s="178"/>
      <c r="AK80" s="178"/>
      <c r="AL80" s="178"/>
      <c r="AM80" s="137"/>
      <c r="AN80" s="137"/>
    </row>
    <row r="81" spans="18:40" ht="15.75" customHeight="1" x14ac:dyDescent="0.25">
      <c r="R81" s="137"/>
      <c r="S81" s="137"/>
      <c r="T81" s="137"/>
      <c r="U81" s="138"/>
      <c r="V81" s="198"/>
      <c r="W81" s="178"/>
      <c r="X81" s="178"/>
      <c r="Y81" s="178"/>
      <c r="Z81" s="178"/>
      <c r="AA81" s="178"/>
      <c r="AB81" s="178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137"/>
      <c r="AN81" s="137"/>
    </row>
    <row r="82" spans="18:40" ht="15.75" customHeight="1" x14ac:dyDescent="0.25">
      <c r="R82" s="137"/>
      <c r="S82" s="137"/>
      <c r="T82" s="137"/>
      <c r="U82" s="138"/>
      <c r="V82" s="198"/>
      <c r="W82" s="178"/>
      <c r="X82" s="178"/>
      <c r="Y82" s="178"/>
      <c r="Z82" s="178"/>
      <c r="AA82" s="178"/>
      <c r="AB82" s="178"/>
      <c r="AC82" s="178"/>
      <c r="AD82" s="178"/>
      <c r="AE82" s="178"/>
      <c r="AF82" s="178"/>
      <c r="AG82" s="178"/>
      <c r="AH82" s="178"/>
      <c r="AI82" s="178"/>
      <c r="AJ82" s="178"/>
      <c r="AK82" s="178"/>
      <c r="AL82" s="178"/>
      <c r="AM82" s="137"/>
      <c r="AN82" s="137"/>
    </row>
    <row r="83" spans="18:40" ht="15.75" customHeight="1" x14ac:dyDescent="0.25">
      <c r="R83" s="137"/>
      <c r="S83" s="137"/>
      <c r="T83" s="137"/>
      <c r="U83" s="138"/>
      <c r="V83" s="198"/>
      <c r="W83" s="178"/>
      <c r="X83" s="178"/>
      <c r="Y83" s="178"/>
      <c r="Z83" s="178"/>
      <c r="AA83" s="178"/>
      <c r="AB83" s="178"/>
      <c r="AC83" s="178"/>
      <c r="AD83" s="178"/>
      <c r="AE83" s="178"/>
      <c r="AF83" s="178"/>
      <c r="AG83" s="178"/>
      <c r="AH83" s="178"/>
      <c r="AI83" s="178"/>
      <c r="AJ83" s="178"/>
      <c r="AK83" s="178"/>
      <c r="AL83" s="178"/>
      <c r="AM83" s="137"/>
      <c r="AN83" s="137"/>
    </row>
    <row r="84" spans="18:40" ht="15.75" customHeight="1" x14ac:dyDescent="0.25">
      <c r="R84" s="137"/>
      <c r="S84" s="137"/>
      <c r="T84" s="137"/>
      <c r="U84" s="138"/>
      <c r="V84" s="198"/>
      <c r="W84" s="178"/>
      <c r="X84" s="178"/>
      <c r="Y84" s="178"/>
      <c r="Z84" s="178"/>
      <c r="AA84" s="178"/>
      <c r="AB84" s="178"/>
      <c r="AC84" s="178"/>
      <c r="AD84" s="178"/>
      <c r="AE84" s="178"/>
      <c r="AF84" s="178"/>
      <c r="AG84" s="178"/>
      <c r="AH84" s="178"/>
      <c r="AI84" s="178"/>
      <c r="AJ84" s="178"/>
      <c r="AK84" s="178"/>
      <c r="AL84" s="178"/>
      <c r="AM84" s="137"/>
      <c r="AN84" s="137"/>
    </row>
    <row r="85" spans="18:40" ht="15.75" customHeight="1" x14ac:dyDescent="0.25">
      <c r="R85" s="137"/>
      <c r="S85" s="137"/>
      <c r="T85" s="137"/>
      <c r="U85" s="138"/>
      <c r="V85" s="198"/>
      <c r="W85" s="178"/>
      <c r="X85" s="178"/>
      <c r="Y85" s="178"/>
      <c r="Z85" s="178"/>
      <c r="AA85" s="178"/>
      <c r="AB85" s="178"/>
      <c r="AC85" s="178"/>
      <c r="AD85" s="178"/>
      <c r="AE85" s="178"/>
      <c r="AF85" s="178"/>
      <c r="AG85" s="178"/>
      <c r="AH85" s="178"/>
      <c r="AI85" s="178"/>
      <c r="AJ85" s="178"/>
      <c r="AK85" s="178"/>
      <c r="AL85" s="178"/>
      <c r="AM85" s="137"/>
      <c r="AN85" s="137"/>
    </row>
    <row r="86" spans="18:40" ht="15.75" customHeight="1" x14ac:dyDescent="0.25">
      <c r="R86" s="137"/>
      <c r="S86" s="137"/>
      <c r="T86" s="137"/>
      <c r="U86" s="138"/>
      <c r="V86" s="198"/>
      <c r="W86" s="178"/>
      <c r="X86" s="178"/>
      <c r="Y86" s="178"/>
      <c r="Z86" s="178"/>
      <c r="AA86" s="178"/>
      <c r="AB86" s="178"/>
      <c r="AC86" s="178"/>
      <c r="AD86" s="178"/>
      <c r="AE86" s="178"/>
      <c r="AF86" s="178"/>
      <c r="AG86" s="178"/>
      <c r="AH86" s="178"/>
      <c r="AI86" s="178"/>
      <c r="AJ86" s="178"/>
      <c r="AK86" s="178"/>
      <c r="AL86" s="178"/>
      <c r="AM86" s="137"/>
      <c r="AN86" s="137"/>
    </row>
    <row r="87" spans="18:40" ht="15.75" customHeight="1" x14ac:dyDescent="0.25">
      <c r="R87" s="137"/>
      <c r="S87" s="137"/>
      <c r="T87" s="137"/>
      <c r="U87" s="138"/>
      <c r="V87" s="198"/>
      <c r="W87" s="178"/>
      <c r="X87" s="178"/>
      <c r="Y87" s="178"/>
      <c r="Z87" s="178"/>
      <c r="AA87" s="178"/>
      <c r="AB87" s="178"/>
      <c r="AC87" s="178"/>
      <c r="AD87" s="178"/>
      <c r="AE87" s="178"/>
      <c r="AF87" s="178"/>
      <c r="AG87" s="178"/>
      <c r="AH87" s="178"/>
      <c r="AI87" s="178"/>
      <c r="AJ87" s="178"/>
      <c r="AK87" s="178"/>
      <c r="AL87" s="178"/>
      <c r="AM87" s="137"/>
      <c r="AN87" s="137"/>
    </row>
    <row r="88" spans="18:40" ht="15.75" customHeight="1" x14ac:dyDescent="0.25">
      <c r="R88" s="137"/>
      <c r="S88" s="137"/>
      <c r="T88" s="137"/>
      <c r="U88" s="138"/>
      <c r="V88" s="198"/>
      <c r="W88" s="178"/>
      <c r="X88" s="178"/>
      <c r="Y88" s="178"/>
      <c r="Z88" s="178"/>
      <c r="AA88" s="178"/>
      <c r="AB88" s="178"/>
      <c r="AC88" s="178"/>
      <c r="AD88" s="178"/>
      <c r="AE88" s="178"/>
      <c r="AF88" s="178"/>
      <c r="AG88" s="178"/>
      <c r="AH88" s="178"/>
      <c r="AI88" s="178"/>
      <c r="AJ88" s="178"/>
      <c r="AK88" s="178"/>
      <c r="AL88" s="178"/>
      <c r="AM88" s="137"/>
      <c r="AN88" s="137"/>
    </row>
    <row r="89" spans="18:40" ht="15.75" customHeight="1" x14ac:dyDescent="0.25">
      <c r="R89" s="137"/>
      <c r="S89" s="137"/>
      <c r="T89" s="137"/>
      <c r="U89" s="138"/>
      <c r="V89" s="198"/>
      <c r="W89" s="178"/>
      <c r="X89" s="178"/>
      <c r="Y89" s="178"/>
      <c r="Z89" s="178"/>
      <c r="AA89" s="178"/>
      <c r="AB89" s="178"/>
      <c r="AC89" s="178"/>
      <c r="AD89" s="178"/>
      <c r="AE89" s="178"/>
      <c r="AF89" s="178"/>
      <c r="AG89" s="178"/>
      <c r="AH89" s="178"/>
      <c r="AI89" s="178"/>
      <c r="AJ89" s="178"/>
      <c r="AK89" s="178"/>
      <c r="AL89" s="178"/>
      <c r="AM89" s="137"/>
      <c r="AN89" s="137"/>
    </row>
    <row r="90" spans="18:40" ht="15.75" customHeight="1" x14ac:dyDescent="0.25">
      <c r="R90" s="137"/>
      <c r="S90" s="137"/>
      <c r="T90" s="137"/>
      <c r="U90" s="138"/>
      <c r="V90" s="198"/>
      <c r="W90" s="178"/>
      <c r="X90" s="178"/>
      <c r="Y90" s="178"/>
      <c r="Z90" s="178"/>
      <c r="AA90" s="178"/>
      <c r="AB90" s="178"/>
      <c r="AC90" s="178"/>
      <c r="AD90" s="178"/>
      <c r="AE90" s="178"/>
      <c r="AF90" s="178"/>
      <c r="AG90" s="178"/>
      <c r="AH90" s="178"/>
      <c r="AI90" s="178"/>
      <c r="AJ90" s="178"/>
      <c r="AK90" s="178"/>
      <c r="AL90" s="178"/>
      <c r="AM90" s="137"/>
      <c r="AN90" s="137"/>
    </row>
    <row r="91" spans="18:40" ht="15.75" customHeight="1" x14ac:dyDescent="0.25">
      <c r="R91" s="137"/>
      <c r="S91" s="137"/>
      <c r="T91" s="137"/>
      <c r="U91" s="138"/>
      <c r="V91" s="198"/>
      <c r="W91" s="178"/>
      <c r="X91" s="178"/>
      <c r="Y91" s="178"/>
      <c r="Z91" s="178"/>
      <c r="AA91" s="178"/>
      <c r="AB91" s="178"/>
      <c r="AC91" s="178"/>
      <c r="AD91" s="178"/>
      <c r="AE91" s="178"/>
      <c r="AF91" s="178"/>
      <c r="AG91" s="178"/>
      <c r="AH91" s="178"/>
      <c r="AI91" s="178"/>
      <c r="AJ91" s="178"/>
      <c r="AK91" s="178"/>
      <c r="AL91" s="178"/>
      <c r="AM91" s="137"/>
      <c r="AN91" s="137"/>
    </row>
    <row r="92" spans="18:40" ht="15.75" customHeight="1" x14ac:dyDescent="0.25">
      <c r="R92" s="137"/>
      <c r="S92" s="137"/>
      <c r="T92" s="137"/>
      <c r="U92" s="138"/>
      <c r="V92" s="19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37"/>
      <c r="AN92" s="137"/>
    </row>
    <row r="93" spans="18:40" ht="15.75" customHeight="1" x14ac:dyDescent="0.25">
      <c r="R93" s="137"/>
      <c r="S93" s="137"/>
      <c r="T93" s="137"/>
      <c r="U93" s="138"/>
      <c r="V93" s="198"/>
      <c r="W93" s="178"/>
      <c r="X93" s="178"/>
      <c r="Y93" s="178"/>
      <c r="Z93" s="178"/>
      <c r="AA93" s="178"/>
      <c r="AB93" s="178"/>
      <c r="AC93" s="178"/>
      <c r="AD93" s="178"/>
      <c r="AE93" s="178"/>
      <c r="AF93" s="178"/>
      <c r="AG93" s="178"/>
      <c r="AH93" s="178"/>
      <c r="AI93" s="178"/>
      <c r="AJ93" s="178"/>
      <c r="AK93" s="178"/>
      <c r="AL93" s="178"/>
      <c r="AM93" s="137"/>
      <c r="AN93" s="137"/>
    </row>
    <row r="94" spans="18:40" ht="15.75" customHeight="1" x14ac:dyDescent="0.25">
      <c r="R94" s="137"/>
      <c r="S94" s="137"/>
      <c r="T94" s="137"/>
      <c r="U94" s="138"/>
      <c r="V94" s="198"/>
      <c r="W94" s="178"/>
      <c r="X94" s="178"/>
      <c r="Y94" s="178"/>
      <c r="Z94" s="178"/>
      <c r="AA94" s="178"/>
      <c r="AB94" s="178"/>
      <c r="AC94" s="178"/>
      <c r="AD94" s="178"/>
      <c r="AE94" s="178"/>
      <c r="AF94" s="178"/>
      <c r="AG94" s="178"/>
      <c r="AH94" s="178"/>
      <c r="AI94" s="178"/>
      <c r="AJ94" s="178"/>
      <c r="AK94" s="178"/>
      <c r="AL94" s="178"/>
      <c r="AM94" s="137"/>
      <c r="AN94" s="137"/>
    </row>
    <row r="95" spans="18:40" ht="15.75" customHeight="1" x14ac:dyDescent="0.25">
      <c r="R95" s="137"/>
      <c r="S95" s="137"/>
      <c r="T95" s="137"/>
      <c r="U95" s="138"/>
      <c r="V95" s="198"/>
      <c r="W95" s="178"/>
      <c r="X95" s="178"/>
      <c r="Y95" s="178"/>
      <c r="Z95" s="178"/>
      <c r="AA95" s="178"/>
      <c r="AB95" s="178"/>
      <c r="AC95" s="178"/>
      <c r="AD95" s="178"/>
      <c r="AE95" s="178"/>
      <c r="AF95" s="178"/>
      <c r="AG95" s="178"/>
      <c r="AH95" s="178"/>
      <c r="AI95" s="178"/>
      <c r="AJ95" s="178"/>
      <c r="AK95" s="178"/>
      <c r="AL95" s="178"/>
      <c r="AM95" s="137"/>
      <c r="AN95" s="137"/>
    </row>
    <row r="96" spans="18:40" ht="15.75" customHeight="1" x14ac:dyDescent="0.25">
      <c r="R96" s="137"/>
      <c r="S96" s="137"/>
      <c r="T96" s="137"/>
      <c r="U96" s="138"/>
      <c r="V96" s="198"/>
      <c r="W96" s="178"/>
      <c r="X96" s="178"/>
      <c r="Y96" s="178"/>
      <c r="Z96" s="178"/>
      <c r="AA96" s="178"/>
      <c r="AB96" s="178"/>
      <c r="AC96" s="178"/>
      <c r="AD96" s="178"/>
      <c r="AE96" s="178"/>
      <c r="AF96" s="178"/>
      <c r="AG96" s="178"/>
      <c r="AH96" s="178"/>
      <c r="AI96" s="178"/>
      <c r="AJ96" s="178"/>
      <c r="AK96" s="178"/>
      <c r="AL96" s="178"/>
      <c r="AM96" s="137"/>
      <c r="AN96" s="137"/>
    </row>
    <row r="97" spans="18:40" ht="15.75" customHeight="1" x14ac:dyDescent="0.25">
      <c r="R97" s="137"/>
      <c r="S97" s="137"/>
      <c r="T97" s="137"/>
      <c r="U97" s="138"/>
      <c r="V97" s="198"/>
      <c r="W97" s="178"/>
      <c r="X97" s="178"/>
      <c r="Y97" s="178"/>
      <c r="Z97" s="178"/>
      <c r="AA97" s="178"/>
      <c r="AB97" s="178"/>
      <c r="AC97" s="178"/>
      <c r="AD97" s="178"/>
      <c r="AE97" s="178"/>
      <c r="AF97" s="178"/>
      <c r="AG97" s="178"/>
      <c r="AH97" s="178"/>
      <c r="AI97" s="178"/>
      <c r="AJ97" s="178"/>
      <c r="AK97" s="178"/>
      <c r="AL97" s="178"/>
      <c r="AM97" s="137"/>
      <c r="AN97" s="137"/>
    </row>
    <row r="98" spans="18:40" ht="15.75" customHeight="1" x14ac:dyDescent="0.25">
      <c r="R98" s="137"/>
      <c r="S98" s="137"/>
      <c r="T98" s="137"/>
      <c r="U98" s="138"/>
      <c r="V98" s="198"/>
      <c r="W98" s="178"/>
      <c r="X98" s="178"/>
      <c r="Y98" s="178"/>
      <c r="Z98" s="178"/>
      <c r="AA98" s="178"/>
      <c r="AB98" s="178"/>
      <c r="AC98" s="178"/>
      <c r="AD98" s="178"/>
      <c r="AE98" s="178"/>
      <c r="AF98" s="178"/>
      <c r="AG98" s="178"/>
      <c r="AH98" s="178"/>
      <c r="AI98" s="178"/>
      <c r="AJ98" s="178"/>
      <c r="AK98" s="178"/>
      <c r="AL98" s="178"/>
      <c r="AM98" s="137"/>
      <c r="AN98" s="137"/>
    </row>
    <row r="99" spans="18:40" ht="15.75" customHeight="1" x14ac:dyDescent="0.25">
      <c r="R99" s="137"/>
      <c r="S99" s="137"/>
      <c r="T99" s="137"/>
      <c r="U99" s="138"/>
      <c r="V99" s="198"/>
      <c r="W99" s="178"/>
      <c r="X99" s="178"/>
      <c r="Y99" s="178"/>
      <c r="Z99" s="178"/>
      <c r="AA99" s="178"/>
      <c r="AB99" s="178"/>
      <c r="AC99" s="178"/>
      <c r="AD99" s="178"/>
      <c r="AE99" s="178"/>
      <c r="AF99" s="178"/>
      <c r="AG99" s="178"/>
      <c r="AH99" s="178"/>
      <c r="AI99" s="178"/>
      <c r="AJ99" s="178"/>
      <c r="AK99" s="178"/>
      <c r="AL99" s="178"/>
      <c r="AM99" s="137"/>
      <c r="AN99" s="137"/>
    </row>
    <row r="100" spans="18:40" ht="15.75" customHeight="1" x14ac:dyDescent="0.25">
      <c r="R100" s="137"/>
      <c r="S100" s="137"/>
      <c r="T100" s="137"/>
      <c r="U100" s="138"/>
      <c r="V100" s="198"/>
      <c r="W100" s="178"/>
      <c r="X100" s="178"/>
      <c r="Y100" s="178"/>
      <c r="Z100" s="178"/>
      <c r="AA100" s="178"/>
      <c r="AB100" s="178"/>
      <c r="AC100" s="178"/>
      <c r="AD100" s="178"/>
      <c r="AE100" s="178"/>
      <c r="AF100" s="178"/>
      <c r="AG100" s="178"/>
      <c r="AH100" s="178"/>
      <c r="AI100" s="178"/>
      <c r="AJ100" s="178"/>
      <c r="AK100" s="178"/>
      <c r="AL100" s="178"/>
      <c r="AM100" s="137"/>
      <c r="AN100" s="137"/>
    </row>
    <row r="101" spans="18:40" ht="15.75" customHeight="1" x14ac:dyDescent="0.25">
      <c r="R101" s="137"/>
      <c r="S101" s="137"/>
      <c r="T101" s="137"/>
      <c r="U101" s="138"/>
      <c r="V101" s="198"/>
      <c r="W101" s="178"/>
      <c r="X101" s="178"/>
      <c r="Y101" s="178"/>
      <c r="Z101" s="178"/>
      <c r="AA101" s="178"/>
      <c r="AB101" s="178"/>
      <c r="AC101" s="178"/>
      <c r="AD101" s="178"/>
      <c r="AE101" s="178"/>
      <c r="AF101" s="178"/>
      <c r="AG101" s="178"/>
      <c r="AH101" s="178"/>
      <c r="AI101" s="178"/>
      <c r="AJ101" s="178"/>
      <c r="AK101" s="178"/>
      <c r="AL101" s="178"/>
      <c r="AM101" s="137"/>
      <c r="AN101" s="137"/>
    </row>
    <row r="102" spans="18:40" ht="15.75" customHeight="1" x14ac:dyDescent="0.25">
      <c r="R102" s="137"/>
      <c r="S102" s="137"/>
      <c r="T102" s="137"/>
      <c r="U102" s="138"/>
      <c r="V102" s="198"/>
      <c r="W102" s="178"/>
      <c r="X102" s="178"/>
      <c r="Y102" s="178"/>
      <c r="Z102" s="178"/>
      <c r="AA102" s="178"/>
      <c r="AB102" s="178"/>
      <c r="AC102" s="178"/>
      <c r="AD102" s="178"/>
      <c r="AE102" s="178"/>
      <c r="AF102" s="178"/>
      <c r="AG102" s="178"/>
      <c r="AH102" s="178"/>
      <c r="AI102" s="178"/>
      <c r="AJ102" s="178"/>
      <c r="AK102" s="178"/>
      <c r="AL102" s="178"/>
      <c r="AM102" s="137"/>
      <c r="AN102" s="137"/>
    </row>
    <row r="103" spans="18:40" ht="15.75" customHeight="1" x14ac:dyDescent="0.25">
      <c r="R103" s="137"/>
      <c r="S103" s="137"/>
      <c r="T103" s="137"/>
      <c r="U103" s="138"/>
      <c r="V103" s="198"/>
      <c r="W103" s="178"/>
      <c r="X103" s="178"/>
      <c r="Y103" s="178"/>
      <c r="Z103" s="178"/>
      <c r="AA103" s="178"/>
      <c r="AB103" s="178"/>
      <c r="AC103" s="178"/>
      <c r="AD103" s="178"/>
      <c r="AE103" s="178"/>
      <c r="AF103" s="178"/>
      <c r="AG103" s="178"/>
      <c r="AH103" s="178"/>
      <c r="AI103" s="178"/>
      <c r="AJ103" s="178"/>
      <c r="AK103" s="178"/>
      <c r="AL103" s="178"/>
      <c r="AM103" s="137"/>
      <c r="AN103" s="137"/>
    </row>
    <row r="104" spans="18:40" ht="15.75" customHeight="1" x14ac:dyDescent="0.25">
      <c r="R104" s="137"/>
      <c r="S104" s="137"/>
      <c r="T104" s="137"/>
      <c r="U104" s="138"/>
      <c r="V104" s="198"/>
      <c r="W104" s="178"/>
      <c r="X104" s="178"/>
      <c r="Y104" s="178"/>
      <c r="Z104" s="178"/>
      <c r="AA104" s="178"/>
      <c r="AB104" s="178"/>
      <c r="AC104" s="178"/>
      <c r="AD104" s="178"/>
      <c r="AE104" s="178"/>
      <c r="AF104" s="178"/>
      <c r="AG104" s="178"/>
      <c r="AH104" s="178"/>
      <c r="AI104" s="178"/>
      <c r="AJ104" s="178"/>
      <c r="AK104" s="178"/>
      <c r="AL104" s="178"/>
      <c r="AM104" s="137"/>
      <c r="AN104" s="137"/>
    </row>
    <row r="105" spans="18:40" ht="15.75" customHeight="1" x14ac:dyDescent="0.25">
      <c r="R105" s="137"/>
      <c r="S105" s="137"/>
      <c r="T105" s="137"/>
      <c r="U105" s="138"/>
      <c r="V105" s="198"/>
      <c r="W105" s="178"/>
      <c r="X105" s="178"/>
      <c r="Y105" s="178"/>
      <c r="Z105" s="178"/>
      <c r="AA105" s="178"/>
      <c r="AB105" s="178"/>
      <c r="AC105" s="178"/>
      <c r="AD105" s="178"/>
      <c r="AE105" s="178"/>
      <c r="AF105" s="178"/>
      <c r="AG105" s="178"/>
      <c r="AH105" s="178"/>
      <c r="AI105" s="178"/>
      <c r="AJ105" s="178"/>
      <c r="AK105" s="178"/>
      <c r="AL105" s="178"/>
      <c r="AM105" s="137"/>
      <c r="AN105" s="137"/>
    </row>
    <row r="106" spans="18:40" ht="15.75" customHeight="1" x14ac:dyDescent="0.25">
      <c r="R106" s="137"/>
      <c r="S106" s="137"/>
      <c r="T106" s="137"/>
      <c r="U106" s="138"/>
      <c r="V106" s="198"/>
      <c r="W106" s="178"/>
      <c r="X106" s="178"/>
      <c r="Y106" s="178"/>
      <c r="Z106" s="178"/>
      <c r="AA106" s="178"/>
      <c r="AB106" s="178"/>
      <c r="AC106" s="178"/>
      <c r="AD106" s="178"/>
      <c r="AE106" s="178"/>
      <c r="AF106" s="178"/>
      <c r="AG106" s="178"/>
      <c r="AH106" s="178"/>
      <c r="AI106" s="178"/>
      <c r="AJ106" s="178"/>
      <c r="AK106" s="178"/>
      <c r="AL106" s="178"/>
      <c r="AM106" s="137"/>
      <c r="AN106" s="137"/>
    </row>
    <row r="107" spans="18:40" ht="15.75" customHeight="1" x14ac:dyDescent="0.25">
      <c r="R107" s="137"/>
      <c r="S107" s="137"/>
      <c r="T107" s="137"/>
      <c r="U107" s="138"/>
      <c r="V107" s="198"/>
      <c r="W107" s="178"/>
      <c r="X107" s="178"/>
      <c r="Y107" s="178"/>
      <c r="Z107" s="178"/>
      <c r="AA107" s="178"/>
      <c r="AB107" s="178"/>
      <c r="AC107" s="178"/>
      <c r="AD107" s="178"/>
      <c r="AE107" s="178"/>
      <c r="AF107" s="178"/>
      <c r="AG107" s="178"/>
      <c r="AH107" s="178"/>
      <c r="AI107" s="178"/>
      <c r="AJ107" s="178"/>
      <c r="AK107" s="178"/>
      <c r="AL107" s="178"/>
      <c r="AM107" s="137"/>
      <c r="AN107" s="137"/>
    </row>
    <row r="108" spans="18:40" ht="15.75" customHeight="1" x14ac:dyDescent="0.25">
      <c r="R108" s="137"/>
      <c r="S108" s="137"/>
      <c r="T108" s="137"/>
      <c r="U108" s="138"/>
      <c r="V108" s="198"/>
      <c r="W108" s="178"/>
      <c r="X108" s="178"/>
      <c r="Y108" s="178"/>
      <c r="Z108" s="178"/>
      <c r="AA108" s="178"/>
      <c r="AB108" s="178"/>
      <c r="AC108" s="178"/>
      <c r="AD108" s="178"/>
      <c r="AE108" s="178"/>
      <c r="AF108" s="178"/>
      <c r="AG108" s="178"/>
      <c r="AH108" s="178"/>
      <c r="AI108" s="178"/>
      <c r="AJ108" s="178"/>
      <c r="AK108" s="178"/>
      <c r="AL108" s="178"/>
      <c r="AM108" s="137"/>
      <c r="AN108" s="137"/>
    </row>
    <row r="109" spans="18:40" ht="15.75" customHeight="1" x14ac:dyDescent="0.25">
      <c r="R109" s="137"/>
      <c r="S109" s="137"/>
      <c r="T109" s="137"/>
      <c r="U109" s="138"/>
      <c r="V109" s="198"/>
      <c r="W109" s="178"/>
      <c r="X109" s="178"/>
      <c r="Y109" s="178"/>
      <c r="Z109" s="178"/>
      <c r="AA109" s="178"/>
      <c r="AB109" s="178"/>
      <c r="AC109" s="178"/>
      <c r="AD109" s="178"/>
      <c r="AE109" s="178"/>
      <c r="AF109" s="178"/>
      <c r="AG109" s="178"/>
      <c r="AH109" s="178"/>
      <c r="AI109" s="178"/>
      <c r="AJ109" s="178"/>
      <c r="AK109" s="178"/>
      <c r="AL109" s="178"/>
      <c r="AM109" s="137"/>
      <c r="AN109" s="137"/>
    </row>
    <row r="110" spans="18:40" ht="15.75" customHeight="1" x14ac:dyDescent="0.25">
      <c r="R110" s="137"/>
      <c r="S110" s="137"/>
      <c r="T110" s="137"/>
      <c r="U110" s="138"/>
      <c r="V110" s="198"/>
      <c r="W110" s="178"/>
      <c r="X110" s="178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37"/>
      <c r="AN110" s="137"/>
    </row>
    <row r="111" spans="18:40" ht="15.75" customHeight="1" x14ac:dyDescent="0.25">
      <c r="R111" s="137"/>
      <c r="S111" s="137"/>
      <c r="T111" s="137"/>
      <c r="U111" s="138"/>
      <c r="V111" s="198"/>
      <c r="W111" s="178"/>
      <c r="X111" s="178"/>
      <c r="Y111" s="178"/>
      <c r="Z111" s="178"/>
      <c r="AA111" s="178"/>
      <c r="AB111" s="178"/>
      <c r="AC111" s="178"/>
      <c r="AD111" s="178"/>
      <c r="AE111" s="178"/>
      <c r="AF111" s="178"/>
      <c r="AG111" s="178"/>
      <c r="AH111" s="178"/>
      <c r="AI111" s="178"/>
      <c r="AJ111" s="178"/>
      <c r="AK111" s="178"/>
      <c r="AL111" s="178"/>
      <c r="AM111" s="137"/>
      <c r="AN111" s="137"/>
    </row>
    <row r="112" spans="18:40" ht="15.75" customHeight="1" x14ac:dyDescent="0.25">
      <c r="R112" s="137"/>
      <c r="S112" s="137"/>
      <c r="T112" s="137"/>
      <c r="U112" s="138"/>
      <c r="V112" s="198"/>
      <c r="W112" s="178"/>
      <c r="X112" s="178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37"/>
      <c r="AN112" s="137"/>
    </row>
    <row r="113" spans="18:40" ht="15.75" customHeight="1" x14ac:dyDescent="0.25">
      <c r="R113" s="137"/>
      <c r="S113" s="137"/>
      <c r="T113" s="137"/>
      <c r="U113" s="138"/>
      <c r="V113" s="198"/>
      <c r="W113" s="178"/>
      <c r="X113" s="178"/>
      <c r="Y113" s="178"/>
      <c r="Z113" s="178"/>
      <c r="AA113" s="178"/>
      <c r="AB113" s="178"/>
      <c r="AC113" s="178"/>
      <c r="AD113" s="178"/>
      <c r="AE113" s="178"/>
      <c r="AF113" s="178"/>
      <c r="AG113" s="178"/>
      <c r="AH113" s="178"/>
      <c r="AI113" s="178"/>
      <c r="AJ113" s="178"/>
      <c r="AK113" s="178"/>
      <c r="AL113" s="178"/>
      <c r="AM113" s="137"/>
      <c r="AN113" s="137"/>
    </row>
    <row r="114" spans="18:40" ht="15.75" customHeight="1" x14ac:dyDescent="0.25">
      <c r="R114" s="137"/>
      <c r="S114" s="137"/>
      <c r="T114" s="137"/>
      <c r="U114" s="138"/>
      <c r="V114" s="198"/>
      <c r="W114" s="178"/>
      <c r="X114" s="178"/>
      <c r="Y114" s="178"/>
      <c r="Z114" s="178"/>
      <c r="AA114" s="178"/>
      <c r="AB114" s="178"/>
      <c r="AC114" s="178"/>
      <c r="AD114" s="178"/>
      <c r="AE114" s="178"/>
      <c r="AF114" s="178"/>
      <c r="AG114" s="178"/>
      <c r="AH114" s="178"/>
      <c r="AI114" s="178"/>
      <c r="AJ114" s="178"/>
      <c r="AK114" s="178"/>
      <c r="AL114" s="178"/>
      <c r="AM114" s="137"/>
      <c r="AN114" s="137"/>
    </row>
    <row r="115" spans="18:40" ht="15.75" customHeight="1" x14ac:dyDescent="0.25">
      <c r="R115" s="137"/>
      <c r="S115" s="137"/>
      <c r="T115" s="137"/>
      <c r="U115" s="138"/>
      <c r="V115" s="198"/>
      <c r="W115" s="178"/>
      <c r="X115" s="178"/>
      <c r="Y115" s="178"/>
      <c r="Z115" s="178"/>
      <c r="AA115" s="178"/>
      <c r="AB115" s="178"/>
      <c r="AC115" s="178"/>
      <c r="AD115" s="178"/>
      <c r="AE115" s="178"/>
      <c r="AF115" s="178"/>
      <c r="AG115" s="178"/>
      <c r="AH115" s="178"/>
      <c r="AI115" s="178"/>
      <c r="AJ115" s="178"/>
      <c r="AK115" s="178"/>
      <c r="AL115" s="178"/>
      <c r="AM115" s="137"/>
      <c r="AN115" s="137"/>
    </row>
    <row r="116" spans="18:40" ht="15.75" customHeight="1" x14ac:dyDescent="0.25">
      <c r="R116" s="137"/>
      <c r="S116" s="137"/>
      <c r="T116" s="137"/>
      <c r="U116" s="138"/>
      <c r="V116" s="198"/>
      <c r="W116" s="178"/>
      <c r="X116" s="178"/>
      <c r="Y116" s="178"/>
      <c r="Z116" s="178"/>
      <c r="AA116" s="178"/>
      <c r="AB116" s="178"/>
      <c r="AC116" s="178"/>
      <c r="AD116" s="178"/>
      <c r="AE116" s="178"/>
      <c r="AF116" s="178"/>
      <c r="AG116" s="178"/>
      <c r="AH116" s="178"/>
      <c r="AI116" s="178"/>
      <c r="AJ116" s="178"/>
      <c r="AK116" s="178"/>
      <c r="AL116" s="178"/>
      <c r="AM116" s="137"/>
      <c r="AN116" s="137"/>
    </row>
    <row r="117" spans="18:40" ht="15.75" customHeight="1" x14ac:dyDescent="0.25">
      <c r="R117" s="137"/>
      <c r="S117" s="137"/>
      <c r="T117" s="137"/>
      <c r="U117" s="138"/>
      <c r="V117" s="198"/>
      <c r="W117" s="178"/>
      <c r="X117" s="178"/>
      <c r="Y117" s="178"/>
      <c r="Z117" s="178"/>
      <c r="AA117" s="178"/>
      <c r="AB117" s="178"/>
      <c r="AC117" s="178"/>
      <c r="AD117" s="178"/>
      <c r="AE117" s="178"/>
      <c r="AF117" s="178"/>
      <c r="AG117" s="178"/>
      <c r="AH117" s="178"/>
      <c r="AI117" s="178"/>
      <c r="AJ117" s="178"/>
      <c r="AK117" s="178"/>
      <c r="AL117" s="178"/>
      <c r="AM117" s="137"/>
      <c r="AN117" s="137"/>
    </row>
    <row r="118" spans="18:40" ht="15.75" customHeight="1" x14ac:dyDescent="0.25">
      <c r="R118" s="137"/>
      <c r="S118" s="137"/>
      <c r="T118" s="137"/>
      <c r="U118" s="138"/>
      <c r="V118" s="198"/>
      <c r="W118" s="178"/>
      <c r="X118" s="178"/>
      <c r="Y118" s="178"/>
      <c r="Z118" s="178"/>
      <c r="AA118" s="178"/>
      <c r="AB118" s="178"/>
      <c r="AC118" s="178"/>
      <c r="AD118" s="178"/>
      <c r="AE118" s="178"/>
      <c r="AF118" s="178"/>
      <c r="AG118" s="178"/>
      <c r="AH118" s="178"/>
      <c r="AI118" s="178"/>
      <c r="AJ118" s="178"/>
      <c r="AK118" s="178"/>
      <c r="AL118" s="178"/>
      <c r="AM118" s="137"/>
      <c r="AN118" s="137"/>
    </row>
    <row r="119" spans="18:40" ht="15.75" customHeight="1" x14ac:dyDescent="0.25">
      <c r="R119" s="137"/>
      <c r="S119" s="137"/>
      <c r="T119" s="137"/>
      <c r="U119" s="138"/>
      <c r="V119" s="198"/>
      <c r="W119" s="178"/>
      <c r="X119" s="178"/>
      <c r="Y119" s="178"/>
      <c r="Z119" s="178"/>
      <c r="AA119" s="178"/>
      <c r="AB119" s="178"/>
      <c r="AC119" s="178"/>
      <c r="AD119" s="178"/>
      <c r="AE119" s="178"/>
      <c r="AF119" s="178"/>
      <c r="AG119" s="178"/>
      <c r="AH119" s="178"/>
      <c r="AI119" s="178"/>
      <c r="AJ119" s="178"/>
      <c r="AK119" s="178"/>
      <c r="AL119" s="178"/>
      <c r="AM119" s="137"/>
      <c r="AN119" s="137"/>
    </row>
    <row r="120" spans="18:40" ht="15.75" customHeight="1" x14ac:dyDescent="0.25">
      <c r="R120" s="137"/>
      <c r="S120" s="137"/>
      <c r="T120" s="137"/>
      <c r="U120" s="138"/>
      <c r="V120" s="198"/>
      <c r="W120" s="178"/>
      <c r="X120" s="178"/>
      <c r="Y120" s="178"/>
      <c r="Z120" s="178"/>
      <c r="AA120" s="178"/>
      <c r="AB120" s="178"/>
      <c r="AC120" s="178"/>
      <c r="AD120" s="178"/>
      <c r="AE120" s="178"/>
      <c r="AF120" s="178"/>
      <c r="AG120" s="178"/>
      <c r="AH120" s="178"/>
      <c r="AI120" s="178"/>
      <c r="AJ120" s="178"/>
      <c r="AK120" s="178"/>
      <c r="AL120" s="178"/>
      <c r="AM120" s="137"/>
      <c r="AN120" s="137"/>
    </row>
    <row r="121" spans="18:40" ht="15.75" customHeight="1" x14ac:dyDescent="0.25">
      <c r="R121" s="137"/>
      <c r="S121" s="137"/>
      <c r="T121" s="137"/>
      <c r="U121" s="138"/>
      <c r="V121" s="198"/>
      <c r="W121" s="178"/>
      <c r="X121" s="178"/>
      <c r="Y121" s="178"/>
      <c r="Z121" s="178"/>
      <c r="AA121" s="178"/>
      <c r="AB121" s="178"/>
      <c r="AC121" s="178"/>
      <c r="AD121" s="178"/>
      <c r="AE121" s="178"/>
      <c r="AF121" s="178"/>
      <c r="AG121" s="178"/>
      <c r="AH121" s="178"/>
      <c r="AI121" s="178"/>
      <c r="AJ121" s="178"/>
      <c r="AK121" s="178"/>
      <c r="AL121" s="178"/>
      <c r="AM121" s="137"/>
      <c r="AN121" s="137"/>
    </row>
    <row r="122" spans="18:40" ht="15.75" customHeight="1" x14ac:dyDescent="0.25">
      <c r="R122" s="137"/>
      <c r="S122" s="137"/>
      <c r="T122" s="137"/>
      <c r="U122" s="138"/>
      <c r="V122" s="198"/>
      <c r="W122" s="178"/>
      <c r="X122" s="178"/>
      <c r="Y122" s="178"/>
      <c r="Z122" s="178"/>
      <c r="AA122" s="178"/>
      <c r="AB122" s="178"/>
      <c r="AC122" s="178"/>
      <c r="AD122" s="178"/>
      <c r="AE122" s="178"/>
      <c r="AF122" s="178"/>
      <c r="AG122" s="178"/>
      <c r="AH122" s="178"/>
      <c r="AI122" s="178"/>
      <c r="AJ122" s="178"/>
      <c r="AK122" s="178"/>
      <c r="AL122" s="178"/>
      <c r="AM122" s="137"/>
      <c r="AN122" s="137"/>
    </row>
    <row r="123" spans="18:40" ht="15.75" customHeight="1" x14ac:dyDescent="0.25">
      <c r="R123" s="137"/>
      <c r="S123" s="137"/>
      <c r="T123" s="137"/>
      <c r="U123" s="138"/>
      <c r="V123" s="198"/>
      <c r="W123" s="178"/>
      <c r="X123" s="178"/>
      <c r="Y123" s="178"/>
      <c r="Z123" s="178"/>
      <c r="AA123" s="178"/>
      <c r="AB123" s="178"/>
      <c r="AC123" s="178"/>
      <c r="AD123" s="178"/>
      <c r="AE123" s="178"/>
      <c r="AF123" s="178"/>
      <c r="AG123" s="178"/>
      <c r="AH123" s="178"/>
      <c r="AI123" s="178"/>
      <c r="AJ123" s="178"/>
      <c r="AK123" s="178"/>
      <c r="AL123" s="178"/>
      <c r="AM123" s="137"/>
      <c r="AN123" s="137"/>
    </row>
    <row r="124" spans="18:40" ht="15.75" customHeight="1" x14ac:dyDescent="0.25">
      <c r="R124" s="137"/>
      <c r="S124" s="137"/>
      <c r="T124" s="137"/>
      <c r="U124" s="138"/>
      <c r="V124" s="198"/>
      <c r="W124" s="178"/>
      <c r="X124" s="178"/>
      <c r="Y124" s="178"/>
      <c r="Z124" s="178"/>
      <c r="AA124" s="178"/>
      <c r="AB124" s="178"/>
      <c r="AC124" s="178"/>
      <c r="AD124" s="178"/>
      <c r="AE124" s="178"/>
      <c r="AF124" s="178"/>
      <c r="AG124" s="178"/>
      <c r="AH124" s="178"/>
      <c r="AI124" s="178"/>
      <c r="AJ124" s="178"/>
      <c r="AK124" s="178"/>
      <c r="AL124" s="178"/>
      <c r="AM124" s="137"/>
      <c r="AN124" s="137"/>
    </row>
    <row r="125" spans="18:40" ht="15.75" customHeight="1" x14ac:dyDescent="0.25">
      <c r="R125" s="137"/>
      <c r="S125" s="137"/>
      <c r="T125" s="137"/>
      <c r="U125" s="138"/>
      <c r="V125" s="198"/>
      <c r="W125" s="178"/>
      <c r="X125" s="178"/>
      <c r="Y125" s="178"/>
      <c r="Z125" s="178"/>
      <c r="AA125" s="178"/>
      <c r="AB125" s="178"/>
      <c r="AC125" s="178"/>
      <c r="AD125" s="178"/>
      <c r="AE125" s="178"/>
      <c r="AF125" s="178"/>
      <c r="AG125" s="178"/>
      <c r="AH125" s="178"/>
      <c r="AI125" s="178"/>
      <c r="AJ125" s="178"/>
      <c r="AK125" s="178"/>
      <c r="AL125" s="178"/>
      <c r="AM125" s="137"/>
      <c r="AN125" s="137"/>
    </row>
    <row r="126" spans="18:40" ht="15.75" customHeight="1" x14ac:dyDescent="0.25">
      <c r="R126" s="137"/>
      <c r="S126" s="137"/>
      <c r="T126" s="137"/>
      <c r="U126" s="138"/>
      <c r="V126" s="198"/>
      <c r="W126" s="178"/>
      <c r="X126" s="178"/>
      <c r="Y126" s="178"/>
      <c r="Z126" s="178"/>
      <c r="AA126" s="178"/>
      <c r="AB126" s="178"/>
      <c r="AC126" s="178"/>
      <c r="AD126" s="178"/>
      <c r="AE126" s="178"/>
      <c r="AF126" s="178"/>
      <c r="AG126" s="178"/>
      <c r="AH126" s="178"/>
      <c r="AI126" s="178"/>
      <c r="AJ126" s="178"/>
      <c r="AK126" s="178"/>
      <c r="AL126" s="178"/>
      <c r="AM126" s="137"/>
      <c r="AN126" s="137"/>
    </row>
    <row r="127" spans="18:40" ht="15.75" customHeight="1" x14ac:dyDescent="0.25">
      <c r="R127" s="137"/>
      <c r="S127" s="137"/>
      <c r="T127" s="137"/>
      <c r="U127" s="138"/>
      <c r="V127" s="198"/>
      <c r="W127" s="178"/>
      <c r="X127" s="178"/>
      <c r="Y127" s="178"/>
      <c r="Z127" s="178"/>
      <c r="AA127" s="178"/>
      <c r="AB127" s="178"/>
      <c r="AC127" s="178"/>
      <c r="AD127" s="178"/>
      <c r="AE127" s="178"/>
      <c r="AF127" s="178"/>
      <c r="AG127" s="178"/>
      <c r="AH127" s="178"/>
      <c r="AI127" s="178"/>
      <c r="AJ127" s="178"/>
      <c r="AK127" s="178"/>
      <c r="AL127" s="178"/>
      <c r="AM127" s="137"/>
      <c r="AN127" s="137"/>
    </row>
    <row r="128" spans="18:40" ht="15.75" customHeight="1" x14ac:dyDescent="0.25">
      <c r="R128" s="137"/>
      <c r="S128" s="137"/>
      <c r="T128" s="137"/>
      <c r="U128" s="138"/>
      <c r="V128" s="198"/>
      <c r="W128" s="178"/>
      <c r="X128" s="178"/>
      <c r="Y128" s="178"/>
      <c r="Z128" s="178"/>
      <c r="AA128" s="178"/>
      <c r="AB128" s="178"/>
      <c r="AC128" s="178"/>
      <c r="AD128" s="178"/>
      <c r="AE128" s="178"/>
      <c r="AF128" s="178"/>
      <c r="AG128" s="178"/>
      <c r="AH128" s="178"/>
      <c r="AI128" s="178"/>
      <c r="AJ128" s="178"/>
      <c r="AK128" s="178"/>
      <c r="AL128" s="178"/>
      <c r="AM128" s="137"/>
      <c r="AN128" s="137"/>
    </row>
    <row r="129" spans="18:40" ht="15.75" customHeight="1" x14ac:dyDescent="0.25">
      <c r="R129" s="137"/>
      <c r="S129" s="137"/>
      <c r="T129" s="137"/>
      <c r="U129" s="138"/>
      <c r="V129" s="198"/>
      <c r="W129" s="178"/>
      <c r="X129" s="178"/>
      <c r="Y129" s="178"/>
      <c r="Z129" s="178"/>
      <c r="AA129" s="178"/>
      <c r="AB129" s="178"/>
      <c r="AC129" s="178"/>
      <c r="AD129" s="178"/>
      <c r="AE129" s="178"/>
      <c r="AF129" s="178"/>
      <c r="AG129" s="178"/>
      <c r="AH129" s="178"/>
      <c r="AI129" s="178"/>
      <c r="AJ129" s="178"/>
      <c r="AK129" s="178"/>
      <c r="AL129" s="178"/>
      <c r="AM129" s="137"/>
      <c r="AN129" s="137"/>
    </row>
    <row r="130" spans="18:40" ht="15.75" customHeight="1" x14ac:dyDescent="0.25">
      <c r="R130" s="137"/>
      <c r="S130" s="137"/>
      <c r="T130" s="137"/>
      <c r="U130" s="138"/>
      <c r="V130" s="198"/>
      <c r="W130" s="178"/>
      <c r="X130" s="178"/>
      <c r="Y130" s="178"/>
      <c r="Z130" s="178"/>
      <c r="AA130" s="178"/>
      <c r="AB130" s="178"/>
      <c r="AC130" s="178"/>
      <c r="AD130" s="178"/>
      <c r="AE130" s="178"/>
      <c r="AF130" s="178"/>
      <c r="AG130" s="178"/>
      <c r="AH130" s="178"/>
      <c r="AI130" s="178"/>
      <c r="AJ130" s="178"/>
      <c r="AK130" s="178"/>
      <c r="AL130" s="178"/>
      <c r="AM130" s="137"/>
      <c r="AN130" s="137"/>
    </row>
    <row r="131" spans="18:40" ht="15.75" customHeight="1" x14ac:dyDescent="0.25">
      <c r="R131" s="137"/>
      <c r="S131" s="137"/>
      <c r="T131" s="137"/>
      <c r="U131" s="138"/>
      <c r="V131" s="198"/>
      <c r="W131" s="178"/>
      <c r="X131" s="178"/>
      <c r="Y131" s="178"/>
      <c r="Z131" s="178"/>
      <c r="AA131" s="178"/>
      <c r="AB131" s="178"/>
      <c r="AC131" s="178"/>
      <c r="AD131" s="178"/>
      <c r="AE131" s="178"/>
      <c r="AF131" s="178"/>
      <c r="AG131" s="178"/>
      <c r="AH131" s="178"/>
      <c r="AI131" s="178"/>
      <c r="AJ131" s="178"/>
      <c r="AK131" s="178"/>
      <c r="AL131" s="178"/>
      <c r="AM131" s="137"/>
      <c r="AN131" s="137"/>
    </row>
    <row r="132" spans="18:40" ht="15.75" customHeight="1" x14ac:dyDescent="0.25">
      <c r="R132" s="137"/>
      <c r="S132" s="137"/>
      <c r="T132" s="137"/>
      <c r="U132" s="138"/>
      <c r="V132" s="198"/>
      <c r="W132" s="178"/>
      <c r="X132" s="178"/>
      <c r="Y132" s="178"/>
      <c r="Z132" s="178"/>
      <c r="AA132" s="178"/>
      <c r="AB132" s="178"/>
      <c r="AC132" s="178"/>
      <c r="AD132" s="178"/>
      <c r="AE132" s="178"/>
      <c r="AF132" s="178"/>
      <c r="AG132" s="178"/>
      <c r="AH132" s="178"/>
      <c r="AI132" s="178"/>
      <c r="AJ132" s="178"/>
      <c r="AK132" s="178"/>
      <c r="AL132" s="178"/>
      <c r="AM132" s="137"/>
      <c r="AN132" s="137"/>
    </row>
    <row r="133" spans="18:40" ht="15.75" customHeight="1" x14ac:dyDescent="0.25">
      <c r="R133" s="137"/>
      <c r="S133" s="137"/>
      <c r="T133" s="137"/>
      <c r="U133" s="138"/>
      <c r="V133" s="198"/>
      <c r="W133" s="178"/>
      <c r="X133" s="178"/>
      <c r="Y133" s="178"/>
      <c r="Z133" s="178"/>
      <c r="AA133" s="178"/>
      <c r="AB133" s="178"/>
      <c r="AC133" s="178"/>
      <c r="AD133" s="178"/>
      <c r="AE133" s="178"/>
      <c r="AF133" s="178"/>
      <c r="AG133" s="178"/>
      <c r="AH133" s="178"/>
      <c r="AI133" s="178"/>
      <c r="AJ133" s="178"/>
      <c r="AK133" s="178"/>
      <c r="AL133" s="178"/>
      <c r="AM133" s="137"/>
      <c r="AN133" s="137"/>
    </row>
    <row r="134" spans="18:40" ht="15.75" customHeight="1" x14ac:dyDescent="0.25">
      <c r="R134" s="137"/>
      <c r="S134" s="137"/>
      <c r="T134" s="137"/>
      <c r="U134" s="138"/>
      <c r="V134" s="198"/>
      <c r="W134" s="178"/>
      <c r="X134" s="178"/>
      <c r="Y134" s="178"/>
      <c r="Z134" s="178"/>
      <c r="AA134" s="178"/>
      <c r="AB134" s="178"/>
      <c r="AC134" s="178"/>
      <c r="AD134" s="178"/>
      <c r="AE134" s="178"/>
      <c r="AF134" s="178"/>
      <c r="AG134" s="178"/>
      <c r="AH134" s="178"/>
      <c r="AI134" s="178"/>
      <c r="AJ134" s="178"/>
      <c r="AK134" s="178"/>
      <c r="AL134" s="178"/>
      <c r="AM134" s="137"/>
      <c r="AN134" s="137"/>
    </row>
    <row r="135" spans="18:40" ht="15.75" customHeight="1" x14ac:dyDescent="0.25">
      <c r="R135" s="137"/>
      <c r="S135" s="137"/>
      <c r="T135" s="137"/>
      <c r="U135" s="138"/>
      <c r="V135" s="198"/>
      <c r="W135" s="178"/>
      <c r="X135" s="178"/>
      <c r="Y135" s="178"/>
      <c r="Z135" s="178"/>
      <c r="AA135" s="178"/>
      <c r="AB135" s="178"/>
      <c r="AC135" s="178"/>
      <c r="AD135" s="178"/>
      <c r="AE135" s="178"/>
      <c r="AF135" s="178"/>
      <c r="AG135" s="178"/>
      <c r="AH135" s="178"/>
      <c r="AI135" s="178"/>
      <c r="AJ135" s="178"/>
      <c r="AK135" s="178"/>
      <c r="AL135" s="178"/>
      <c r="AM135" s="137"/>
      <c r="AN135" s="137"/>
    </row>
    <row r="136" spans="18:40" ht="15.75" customHeight="1" x14ac:dyDescent="0.25">
      <c r="R136" s="137"/>
      <c r="S136" s="137"/>
      <c r="T136" s="137"/>
      <c r="U136" s="138"/>
      <c r="V136" s="198"/>
      <c r="W136" s="178"/>
      <c r="X136" s="178"/>
      <c r="Y136" s="178"/>
      <c r="Z136" s="178"/>
      <c r="AA136" s="178"/>
      <c r="AB136" s="178"/>
      <c r="AC136" s="178"/>
      <c r="AD136" s="178"/>
      <c r="AE136" s="178"/>
      <c r="AF136" s="178"/>
      <c r="AG136" s="178"/>
      <c r="AH136" s="178"/>
      <c r="AI136" s="178"/>
      <c r="AJ136" s="178"/>
      <c r="AK136" s="178"/>
      <c r="AL136" s="178"/>
      <c r="AM136" s="137"/>
      <c r="AN136" s="137"/>
    </row>
    <row r="137" spans="18:40" ht="15.75" customHeight="1" x14ac:dyDescent="0.25">
      <c r="R137" s="137"/>
      <c r="S137" s="137"/>
      <c r="T137" s="137"/>
      <c r="U137" s="138"/>
      <c r="V137" s="198"/>
      <c r="W137" s="178"/>
      <c r="X137" s="178"/>
      <c r="Y137" s="178"/>
      <c r="Z137" s="178"/>
      <c r="AA137" s="178"/>
      <c r="AB137" s="178"/>
      <c r="AC137" s="178"/>
      <c r="AD137" s="178"/>
      <c r="AE137" s="178"/>
      <c r="AF137" s="178"/>
      <c r="AG137" s="178"/>
      <c r="AH137" s="178"/>
      <c r="AI137" s="178"/>
      <c r="AJ137" s="178"/>
      <c r="AK137" s="178"/>
      <c r="AL137" s="178"/>
      <c r="AM137" s="137"/>
      <c r="AN137" s="137"/>
    </row>
    <row r="138" spans="18:40" ht="15.75" customHeight="1" x14ac:dyDescent="0.25">
      <c r="R138" s="137"/>
      <c r="S138" s="137"/>
      <c r="T138" s="137"/>
      <c r="U138" s="138"/>
      <c r="V138" s="198"/>
      <c r="W138" s="178"/>
      <c r="X138" s="178"/>
      <c r="Y138" s="178"/>
      <c r="Z138" s="178"/>
      <c r="AA138" s="178"/>
      <c r="AB138" s="178"/>
      <c r="AC138" s="178"/>
      <c r="AD138" s="178"/>
      <c r="AE138" s="178"/>
      <c r="AF138" s="178"/>
      <c r="AG138" s="178"/>
      <c r="AH138" s="178"/>
      <c r="AI138" s="178"/>
      <c r="AJ138" s="178"/>
      <c r="AK138" s="178"/>
      <c r="AL138" s="178"/>
      <c r="AM138" s="137"/>
      <c r="AN138" s="137"/>
    </row>
    <row r="139" spans="18:40" ht="15.75" customHeight="1" x14ac:dyDescent="0.25">
      <c r="R139" s="137"/>
      <c r="S139" s="137"/>
      <c r="T139" s="137"/>
      <c r="U139" s="138"/>
      <c r="V139" s="198"/>
      <c r="W139" s="178"/>
      <c r="X139" s="178"/>
      <c r="Y139" s="178"/>
      <c r="Z139" s="178"/>
      <c r="AA139" s="178"/>
      <c r="AB139" s="178"/>
      <c r="AC139" s="178"/>
      <c r="AD139" s="178"/>
      <c r="AE139" s="178"/>
      <c r="AF139" s="178"/>
      <c r="AG139" s="178"/>
      <c r="AH139" s="178"/>
      <c r="AI139" s="178"/>
      <c r="AJ139" s="178"/>
      <c r="AK139" s="178"/>
      <c r="AL139" s="178"/>
      <c r="AM139" s="137"/>
      <c r="AN139" s="137"/>
    </row>
    <row r="140" spans="18:40" ht="15.75" customHeight="1" x14ac:dyDescent="0.25">
      <c r="R140" s="137"/>
      <c r="S140" s="137"/>
      <c r="T140" s="137"/>
      <c r="U140" s="138"/>
      <c r="V140" s="198"/>
      <c r="W140" s="178"/>
      <c r="X140" s="178"/>
      <c r="Y140" s="178"/>
      <c r="Z140" s="178"/>
      <c r="AA140" s="178"/>
      <c r="AB140" s="178"/>
      <c r="AC140" s="178"/>
      <c r="AD140" s="178"/>
      <c r="AE140" s="178"/>
      <c r="AF140" s="178"/>
      <c r="AG140" s="178"/>
      <c r="AH140" s="178"/>
      <c r="AI140" s="178"/>
      <c r="AJ140" s="178"/>
      <c r="AK140" s="178"/>
      <c r="AL140" s="178"/>
      <c r="AM140" s="137"/>
      <c r="AN140" s="137"/>
    </row>
    <row r="141" spans="18:40" ht="15.75" customHeight="1" x14ac:dyDescent="0.25">
      <c r="R141" s="137"/>
      <c r="S141" s="137"/>
      <c r="T141" s="137"/>
      <c r="U141" s="138"/>
      <c r="V141" s="198"/>
      <c r="W141" s="178"/>
      <c r="X141" s="178"/>
      <c r="Y141" s="178"/>
      <c r="Z141" s="178"/>
      <c r="AA141" s="178"/>
      <c r="AB141" s="178"/>
      <c r="AC141" s="178"/>
      <c r="AD141" s="178"/>
      <c r="AE141" s="178"/>
      <c r="AF141" s="178"/>
      <c r="AG141" s="178"/>
      <c r="AH141" s="178"/>
      <c r="AI141" s="178"/>
      <c r="AJ141" s="178"/>
      <c r="AK141" s="178"/>
      <c r="AL141" s="178"/>
      <c r="AM141" s="137"/>
      <c r="AN141" s="137"/>
    </row>
    <row r="142" spans="18:40" ht="15.75" customHeight="1" x14ac:dyDescent="0.25">
      <c r="R142" s="137"/>
      <c r="S142" s="137"/>
      <c r="T142" s="137"/>
      <c r="U142" s="138"/>
      <c r="V142" s="198"/>
      <c r="W142" s="178"/>
      <c r="X142" s="178"/>
      <c r="Y142" s="178"/>
      <c r="Z142" s="178"/>
      <c r="AA142" s="178"/>
      <c r="AB142" s="178"/>
      <c r="AC142" s="178"/>
      <c r="AD142" s="178"/>
      <c r="AE142" s="178"/>
      <c r="AF142" s="178"/>
      <c r="AG142" s="178"/>
      <c r="AH142" s="178"/>
      <c r="AI142" s="178"/>
      <c r="AJ142" s="178"/>
      <c r="AK142" s="178"/>
      <c r="AL142" s="178"/>
      <c r="AM142" s="137"/>
      <c r="AN142" s="137"/>
    </row>
    <row r="143" spans="18:40" ht="15.75" customHeight="1" x14ac:dyDescent="0.25">
      <c r="R143" s="137"/>
      <c r="S143" s="137"/>
      <c r="T143" s="137"/>
      <c r="U143" s="138"/>
      <c r="V143" s="198"/>
      <c r="W143" s="178"/>
      <c r="X143" s="178"/>
      <c r="Y143" s="178"/>
      <c r="Z143" s="178"/>
      <c r="AA143" s="178"/>
      <c r="AB143" s="178"/>
      <c r="AC143" s="178"/>
      <c r="AD143" s="178"/>
      <c r="AE143" s="178"/>
      <c r="AF143" s="178"/>
      <c r="AG143" s="178"/>
      <c r="AH143" s="178"/>
      <c r="AI143" s="178"/>
      <c r="AJ143" s="178"/>
      <c r="AK143" s="178"/>
      <c r="AL143" s="178"/>
      <c r="AM143" s="137"/>
      <c r="AN143" s="137"/>
    </row>
    <row r="144" spans="18:40" ht="15.75" customHeight="1" x14ac:dyDescent="0.25">
      <c r="R144" s="137"/>
      <c r="S144" s="137"/>
      <c r="T144" s="137"/>
      <c r="U144" s="138"/>
      <c r="V144" s="198"/>
      <c r="W144" s="178"/>
      <c r="X144" s="178"/>
      <c r="Y144" s="178"/>
      <c r="Z144" s="178"/>
      <c r="AA144" s="178"/>
      <c r="AB144" s="178"/>
      <c r="AC144" s="178"/>
      <c r="AD144" s="178"/>
      <c r="AE144" s="178"/>
      <c r="AF144" s="178"/>
      <c r="AG144" s="178"/>
      <c r="AH144" s="178"/>
      <c r="AI144" s="178"/>
      <c r="AJ144" s="178"/>
      <c r="AK144" s="178"/>
      <c r="AL144" s="178"/>
      <c r="AM144" s="137"/>
      <c r="AN144" s="137"/>
    </row>
    <row r="145" spans="18:40" ht="15.75" customHeight="1" x14ac:dyDescent="0.25">
      <c r="R145" s="137"/>
      <c r="S145" s="137"/>
      <c r="T145" s="137"/>
      <c r="U145" s="138"/>
      <c r="V145" s="198"/>
      <c r="W145" s="178"/>
      <c r="X145" s="178"/>
      <c r="Y145" s="178"/>
      <c r="Z145" s="178"/>
      <c r="AA145" s="178"/>
      <c r="AB145" s="178"/>
      <c r="AC145" s="178"/>
      <c r="AD145" s="178"/>
      <c r="AE145" s="178"/>
      <c r="AF145" s="178"/>
      <c r="AG145" s="178"/>
      <c r="AH145" s="178"/>
      <c r="AI145" s="178"/>
      <c r="AJ145" s="178"/>
      <c r="AK145" s="178"/>
      <c r="AL145" s="178"/>
      <c r="AM145" s="137"/>
      <c r="AN145" s="137"/>
    </row>
    <row r="146" spans="18:40" ht="15.75" customHeight="1" x14ac:dyDescent="0.25">
      <c r="R146" s="137"/>
      <c r="S146" s="137"/>
      <c r="T146" s="137"/>
      <c r="U146" s="138"/>
      <c r="V146" s="198"/>
      <c r="W146" s="178"/>
      <c r="X146" s="178"/>
      <c r="Y146" s="178"/>
      <c r="Z146" s="178"/>
      <c r="AA146" s="178"/>
      <c r="AB146" s="178"/>
      <c r="AC146" s="178"/>
      <c r="AD146" s="178"/>
      <c r="AE146" s="178"/>
      <c r="AF146" s="178"/>
      <c r="AG146" s="178"/>
      <c r="AH146" s="178"/>
      <c r="AI146" s="178"/>
      <c r="AJ146" s="178"/>
      <c r="AK146" s="178"/>
      <c r="AL146" s="178"/>
      <c r="AM146" s="137"/>
      <c r="AN146" s="137"/>
    </row>
    <row r="147" spans="18:40" ht="15.75" customHeight="1" x14ac:dyDescent="0.25">
      <c r="R147" s="137"/>
      <c r="S147" s="137"/>
      <c r="T147" s="137"/>
      <c r="U147" s="138"/>
      <c r="V147" s="198"/>
      <c r="W147" s="178"/>
      <c r="X147" s="178"/>
      <c r="Y147" s="178"/>
      <c r="Z147" s="178"/>
      <c r="AA147" s="178"/>
      <c r="AB147" s="178"/>
      <c r="AC147" s="178"/>
      <c r="AD147" s="178"/>
      <c r="AE147" s="178"/>
      <c r="AF147" s="178"/>
      <c r="AG147" s="178"/>
      <c r="AH147" s="178"/>
      <c r="AI147" s="178"/>
      <c r="AJ147" s="178"/>
      <c r="AK147" s="178"/>
      <c r="AL147" s="178"/>
      <c r="AM147" s="137"/>
      <c r="AN147" s="137"/>
    </row>
    <row r="148" spans="18:40" ht="15.75" customHeight="1" x14ac:dyDescent="0.25">
      <c r="R148" s="137"/>
      <c r="S148" s="137"/>
      <c r="T148" s="137"/>
      <c r="U148" s="138"/>
      <c r="V148" s="198"/>
      <c r="W148" s="178"/>
      <c r="X148" s="178"/>
      <c r="Y148" s="178"/>
      <c r="Z148" s="178"/>
      <c r="AA148" s="178"/>
      <c r="AB148" s="178"/>
      <c r="AC148" s="178"/>
      <c r="AD148" s="178"/>
      <c r="AE148" s="178"/>
      <c r="AF148" s="178"/>
      <c r="AG148" s="178"/>
      <c r="AH148" s="178"/>
      <c r="AI148" s="178"/>
      <c r="AJ148" s="178"/>
      <c r="AK148" s="178"/>
      <c r="AL148" s="178"/>
      <c r="AM148" s="137"/>
      <c r="AN148" s="137"/>
    </row>
    <row r="149" spans="18:40" ht="15.75" customHeight="1" x14ac:dyDescent="0.25">
      <c r="R149" s="137"/>
      <c r="S149" s="137"/>
      <c r="T149" s="137"/>
      <c r="U149" s="138"/>
      <c r="V149" s="198"/>
      <c r="W149" s="178"/>
      <c r="X149" s="178"/>
      <c r="Y149" s="178"/>
      <c r="Z149" s="178"/>
      <c r="AA149" s="178"/>
      <c r="AB149" s="178"/>
      <c r="AC149" s="178"/>
      <c r="AD149" s="178"/>
      <c r="AE149" s="178"/>
      <c r="AF149" s="178"/>
      <c r="AG149" s="178"/>
      <c r="AH149" s="178"/>
      <c r="AI149" s="178"/>
      <c r="AJ149" s="178"/>
      <c r="AK149" s="178"/>
      <c r="AL149" s="178"/>
      <c r="AM149" s="137"/>
      <c r="AN149" s="137"/>
    </row>
    <row r="150" spans="18:40" ht="15.75" customHeight="1" x14ac:dyDescent="0.25">
      <c r="R150" s="137"/>
      <c r="S150" s="137"/>
      <c r="T150" s="137"/>
      <c r="U150" s="138"/>
      <c r="V150" s="198"/>
      <c r="W150" s="178"/>
      <c r="X150" s="178"/>
      <c r="Y150" s="178"/>
      <c r="Z150" s="178"/>
      <c r="AA150" s="178"/>
      <c r="AB150" s="178"/>
      <c r="AC150" s="178"/>
      <c r="AD150" s="178"/>
      <c r="AE150" s="178"/>
      <c r="AF150" s="178"/>
      <c r="AG150" s="178"/>
      <c r="AH150" s="178"/>
      <c r="AI150" s="178"/>
      <c r="AJ150" s="178"/>
      <c r="AK150" s="178"/>
      <c r="AL150" s="178"/>
      <c r="AM150" s="137"/>
      <c r="AN150" s="137"/>
    </row>
    <row r="151" spans="18:40" ht="15.75" customHeight="1" x14ac:dyDescent="0.25">
      <c r="R151" s="137"/>
      <c r="S151" s="137"/>
      <c r="T151" s="137"/>
      <c r="U151" s="138"/>
      <c r="V151" s="198"/>
      <c r="W151" s="178"/>
      <c r="X151" s="178"/>
      <c r="Y151" s="178"/>
      <c r="Z151" s="178"/>
      <c r="AA151" s="178"/>
      <c r="AB151" s="178"/>
      <c r="AC151" s="178"/>
      <c r="AD151" s="178"/>
      <c r="AE151" s="178"/>
      <c r="AF151" s="178"/>
      <c r="AG151" s="178"/>
      <c r="AH151" s="178"/>
      <c r="AI151" s="178"/>
      <c r="AJ151" s="178"/>
      <c r="AK151" s="178"/>
      <c r="AL151" s="178"/>
      <c r="AM151" s="137"/>
      <c r="AN151" s="137"/>
    </row>
    <row r="152" spans="18:40" ht="15.75" customHeight="1" x14ac:dyDescent="0.25">
      <c r="R152" s="137"/>
      <c r="S152" s="137"/>
      <c r="T152" s="137"/>
      <c r="U152" s="138"/>
      <c r="V152" s="198"/>
      <c r="W152" s="178"/>
      <c r="X152" s="178"/>
      <c r="Y152" s="178"/>
      <c r="Z152" s="178"/>
      <c r="AA152" s="178"/>
      <c r="AB152" s="178"/>
      <c r="AC152" s="178"/>
      <c r="AD152" s="178"/>
      <c r="AE152" s="178"/>
      <c r="AF152" s="178"/>
      <c r="AG152" s="178"/>
      <c r="AH152" s="178"/>
      <c r="AI152" s="178"/>
      <c r="AJ152" s="178"/>
      <c r="AK152" s="178"/>
      <c r="AL152" s="178"/>
      <c r="AM152" s="137"/>
      <c r="AN152" s="137"/>
    </row>
    <row r="153" spans="18:40" ht="15.75" customHeight="1" x14ac:dyDescent="0.25">
      <c r="R153" s="137"/>
      <c r="S153" s="137"/>
      <c r="T153" s="137"/>
      <c r="U153" s="138"/>
      <c r="V153" s="198"/>
      <c r="W153" s="178"/>
      <c r="X153" s="178"/>
      <c r="Y153" s="178"/>
      <c r="Z153" s="178"/>
      <c r="AA153" s="178"/>
      <c r="AB153" s="178"/>
      <c r="AC153" s="178"/>
      <c r="AD153" s="178"/>
      <c r="AE153" s="178"/>
      <c r="AF153" s="178"/>
      <c r="AG153" s="178"/>
      <c r="AH153" s="178"/>
      <c r="AI153" s="178"/>
      <c r="AJ153" s="178"/>
      <c r="AK153" s="178"/>
      <c r="AL153" s="178"/>
      <c r="AM153" s="137"/>
      <c r="AN153" s="137"/>
    </row>
    <row r="154" spans="18:40" ht="15.75" customHeight="1" x14ac:dyDescent="0.25">
      <c r="R154" s="137"/>
      <c r="S154" s="137"/>
      <c r="T154" s="137"/>
      <c r="U154" s="138"/>
      <c r="V154" s="198"/>
      <c r="W154" s="178"/>
      <c r="X154" s="178"/>
      <c r="Y154" s="178"/>
      <c r="Z154" s="178"/>
      <c r="AA154" s="178"/>
      <c r="AB154" s="178"/>
      <c r="AC154" s="178"/>
      <c r="AD154" s="178"/>
      <c r="AE154" s="178"/>
      <c r="AF154" s="178"/>
      <c r="AG154" s="178"/>
      <c r="AH154" s="178"/>
      <c r="AI154" s="178"/>
      <c r="AJ154" s="178"/>
      <c r="AK154" s="178"/>
      <c r="AL154" s="178"/>
      <c r="AM154" s="137"/>
      <c r="AN154" s="137"/>
    </row>
    <row r="155" spans="18:40" ht="15.75" customHeight="1" x14ac:dyDescent="0.25">
      <c r="R155" s="137"/>
      <c r="S155" s="137"/>
      <c r="T155" s="137"/>
      <c r="U155" s="138"/>
      <c r="V155" s="198"/>
      <c r="W155" s="178"/>
      <c r="X155" s="178"/>
      <c r="Y155" s="178"/>
      <c r="Z155" s="178"/>
      <c r="AA155" s="178"/>
      <c r="AB155" s="178"/>
      <c r="AC155" s="178"/>
      <c r="AD155" s="178"/>
      <c r="AE155" s="178"/>
      <c r="AF155" s="178"/>
      <c r="AG155" s="178"/>
      <c r="AH155" s="178"/>
      <c r="AI155" s="178"/>
      <c r="AJ155" s="178"/>
      <c r="AK155" s="178"/>
      <c r="AL155" s="178"/>
      <c r="AM155" s="137"/>
      <c r="AN155" s="137"/>
    </row>
    <row r="156" spans="18:40" ht="15.75" customHeight="1" x14ac:dyDescent="0.25">
      <c r="R156" s="137"/>
      <c r="S156" s="137"/>
      <c r="T156" s="137"/>
      <c r="U156" s="138"/>
      <c r="V156" s="198"/>
      <c r="W156" s="178"/>
      <c r="X156" s="178"/>
      <c r="Y156" s="178"/>
      <c r="Z156" s="178"/>
      <c r="AA156" s="178"/>
      <c r="AB156" s="178"/>
      <c r="AC156" s="178"/>
      <c r="AD156" s="178"/>
      <c r="AE156" s="178"/>
      <c r="AF156" s="178"/>
      <c r="AG156" s="178"/>
      <c r="AH156" s="178"/>
      <c r="AI156" s="178"/>
      <c r="AJ156" s="178"/>
      <c r="AK156" s="178"/>
      <c r="AL156" s="178"/>
      <c r="AM156" s="137"/>
      <c r="AN156" s="137"/>
    </row>
    <row r="157" spans="18:40" ht="15.75" customHeight="1" x14ac:dyDescent="0.25">
      <c r="R157" s="137"/>
      <c r="S157" s="137"/>
      <c r="T157" s="137"/>
      <c r="U157" s="138"/>
      <c r="V157" s="198"/>
      <c r="W157" s="178"/>
      <c r="X157" s="178"/>
      <c r="Y157" s="178"/>
      <c r="Z157" s="178"/>
      <c r="AA157" s="178"/>
      <c r="AB157" s="178"/>
      <c r="AC157" s="178"/>
      <c r="AD157" s="178"/>
      <c r="AE157" s="178"/>
      <c r="AF157" s="178"/>
      <c r="AG157" s="178"/>
      <c r="AH157" s="178"/>
      <c r="AI157" s="178"/>
      <c r="AJ157" s="178"/>
      <c r="AK157" s="178"/>
      <c r="AL157" s="178"/>
      <c r="AM157" s="137"/>
      <c r="AN157" s="137"/>
    </row>
    <row r="158" spans="18:40" ht="15.75" customHeight="1" x14ac:dyDescent="0.25">
      <c r="R158" s="137"/>
      <c r="S158" s="137"/>
      <c r="T158" s="137"/>
      <c r="U158" s="138"/>
      <c r="V158" s="198"/>
      <c r="W158" s="178"/>
      <c r="X158" s="178"/>
      <c r="Y158" s="178"/>
      <c r="Z158" s="178"/>
      <c r="AA158" s="178"/>
      <c r="AB158" s="178"/>
      <c r="AC158" s="178"/>
      <c r="AD158" s="178"/>
      <c r="AE158" s="178"/>
      <c r="AF158" s="178"/>
      <c r="AG158" s="178"/>
      <c r="AH158" s="178"/>
      <c r="AI158" s="178"/>
      <c r="AJ158" s="178"/>
      <c r="AK158" s="178"/>
      <c r="AL158" s="178"/>
      <c r="AM158" s="137"/>
      <c r="AN158" s="137"/>
    </row>
    <row r="159" spans="18:40" ht="15.75" customHeight="1" x14ac:dyDescent="0.25">
      <c r="R159" s="137"/>
      <c r="S159" s="137"/>
      <c r="T159" s="137"/>
      <c r="U159" s="138"/>
      <c r="V159" s="198"/>
      <c r="W159" s="178"/>
      <c r="X159" s="178"/>
      <c r="Y159" s="178"/>
      <c r="Z159" s="178"/>
      <c r="AA159" s="178"/>
      <c r="AB159" s="178"/>
      <c r="AC159" s="178"/>
      <c r="AD159" s="178"/>
      <c r="AE159" s="178"/>
      <c r="AF159" s="178"/>
      <c r="AG159" s="178"/>
      <c r="AH159" s="178"/>
      <c r="AI159" s="178"/>
      <c r="AJ159" s="178"/>
      <c r="AK159" s="178"/>
      <c r="AL159" s="178"/>
      <c r="AM159" s="137"/>
      <c r="AN159" s="137"/>
    </row>
    <row r="160" spans="18:40" ht="15.75" customHeight="1" x14ac:dyDescent="0.25">
      <c r="R160" s="137"/>
      <c r="S160" s="137"/>
      <c r="T160" s="137"/>
      <c r="U160" s="138"/>
      <c r="V160" s="198"/>
      <c r="W160" s="178"/>
      <c r="X160" s="178"/>
      <c r="Y160" s="178"/>
      <c r="Z160" s="178"/>
      <c r="AA160" s="178"/>
      <c r="AB160" s="178"/>
      <c r="AC160" s="178"/>
      <c r="AD160" s="178"/>
      <c r="AE160" s="178"/>
      <c r="AF160" s="178"/>
      <c r="AG160" s="178"/>
      <c r="AH160" s="178"/>
      <c r="AI160" s="178"/>
      <c r="AJ160" s="178"/>
      <c r="AK160" s="178"/>
      <c r="AL160" s="178"/>
      <c r="AM160" s="137"/>
      <c r="AN160" s="137"/>
    </row>
    <row r="161" spans="18:40" ht="15.75" customHeight="1" x14ac:dyDescent="0.25">
      <c r="R161" s="137"/>
      <c r="S161" s="137"/>
      <c r="T161" s="137"/>
      <c r="U161" s="138"/>
      <c r="V161" s="198"/>
      <c r="W161" s="178"/>
      <c r="X161" s="178"/>
      <c r="Y161" s="178"/>
      <c r="Z161" s="178"/>
      <c r="AA161" s="178"/>
      <c r="AB161" s="178"/>
      <c r="AC161" s="178"/>
      <c r="AD161" s="178"/>
      <c r="AE161" s="178"/>
      <c r="AF161" s="178"/>
      <c r="AG161" s="178"/>
      <c r="AH161" s="178"/>
      <c r="AI161" s="178"/>
      <c r="AJ161" s="178"/>
      <c r="AK161" s="178"/>
      <c r="AL161" s="178"/>
      <c r="AM161" s="137"/>
      <c r="AN161" s="137"/>
    </row>
    <row r="162" spans="18:40" ht="15.75" customHeight="1" x14ac:dyDescent="0.25">
      <c r="R162" s="137"/>
      <c r="S162" s="137"/>
      <c r="T162" s="137"/>
      <c r="U162" s="138"/>
      <c r="V162" s="198"/>
      <c r="W162" s="178"/>
      <c r="X162" s="178"/>
      <c r="Y162" s="178"/>
      <c r="Z162" s="178"/>
      <c r="AA162" s="178"/>
      <c r="AB162" s="178"/>
      <c r="AC162" s="178"/>
      <c r="AD162" s="178"/>
      <c r="AE162" s="178"/>
      <c r="AF162" s="178"/>
      <c r="AG162" s="178"/>
      <c r="AH162" s="178"/>
      <c r="AI162" s="178"/>
      <c r="AJ162" s="178"/>
      <c r="AK162" s="178"/>
      <c r="AL162" s="178"/>
      <c r="AM162" s="137"/>
      <c r="AN162" s="137"/>
    </row>
    <row r="163" spans="18:40" ht="15.75" customHeight="1" x14ac:dyDescent="0.25">
      <c r="R163" s="137"/>
      <c r="S163" s="137"/>
      <c r="T163" s="137"/>
      <c r="U163" s="138"/>
      <c r="V163" s="198"/>
      <c r="W163" s="178"/>
      <c r="X163" s="178"/>
      <c r="Y163" s="178"/>
      <c r="Z163" s="178"/>
      <c r="AA163" s="178"/>
      <c r="AB163" s="178"/>
      <c r="AC163" s="178"/>
      <c r="AD163" s="178"/>
      <c r="AE163" s="178"/>
      <c r="AF163" s="178"/>
      <c r="AG163" s="178"/>
      <c r="AH163" s="178"/>
      <c r="AI163" s="178"/>
      <c r="AJ163" s="178"/>
      <c r="AK163" s="178"/>
      <c r="AL163" s="178"/>
      <c r="AM163" s="137"/>
      <c r="AN163" s="137"/>
    </row>
    <row r="164" spans="18:40" ht="15.75" customHeight="1" x14ac:dyDescent="0.25">
      <c r="R164" s="137"/>
      <c r="S164" s="137"/>
      <c r="T164" s="137"/>
      <c r="U164" s="138"/>
      <c r="V164" s="198"/>
      <c r="W164" s="178"/>
      <c r="X164" s="178"/>
      <c r="Y164" s="178"/>
      <c r="Z164" s="178"/>
      <c r="AA164" s="178"/>
      <c r="AB164" s="178"/>
      <c r="AC164" s="178"/>
      <c r="AD164" s="178"/>
      <c r="AE164" s="178"/>
      <c r="AF164" s="178"/>
      <c r="AG164" s="178"/>
      <c r="AH164" s="178"/>
      <c r="AI164" s="178"/>
      <c r="AJ164" s="178"/>
      <c r="AK164" s="178"/>
      <c r="AL164" s="178"/>
      <c r="AM164" s="137"/>
      <c r="AN164" s="137"/>
    </row>
    <row r="165" spans="18:40" ht="15.75" customHeight="1" x14ac:dyDescent="0.25">
      <c r="R165" s="137"/>
      <c r="S165" s="137"/>
      <c r="T165" s="137"/>
      <c r="U165" s="138"/>
      <c r="V165" s="198"/>
      <c r="W165" s="178"/>
      <c r="X165" s="178"/>
      <c r="Y165" s="178"/>
      <c r="Z165" s="178"/>
      <c r="AA165" s="178"/>
      <c r="AB165" s="178"/>
      <c r="AC165" s="178"/>
      <c r="AD165" s="178"/>
      <c r="AE165" s="178"/>
      <c r="AF165" s="178"/>
      <c r="AG165" s="178"/>
      <c r="AH165" s="178"/>
      <c r="AI165" s="178"/>
      <c r="AJ165" s="178"/>
      <c r="AK165" s="178"/>
      <c r="AL165" s="178"/>
      <c r="AM165" s="137"/>
      <c r="AN165" s="137"/>
    </row>
    <row r="166" spans="18:40" ht="15.75" customHeight="1" x14ac:dyDescent="0.25">
      <c r="R166" s="137"/>
      <c r="S166" s="137"/>
      <c r="T166" s="137"/>
      <c r="U166" s="138"/>
      <c r="V166" s="198"/>
      <c r="W166" s="178"/>
      <c r="X166" s="178"/>
      <c r="Y166" s="178"/>
      <c r="Z166" s="178"/>
      <c r="AA166" s="178"/>
      <c r="AB166" s="178"/>
      <c r="AC166" s="178"/>
      <c r="AD166" s="178"/>
      <c r="AE166" s="178"/>
      <c r="AF166" s="178"/>
      <c r="AG166" s="178"/>
      <c r="AH166" s="178"/>
      <c r="AI166" s="178"/>
      <c r="AJ166" s="178"/>
      <c r="AK166" s="178"/>
      <c r="AL166" s="178"/>
      <c r="AM166" s="137"/>
      <c r="AN166" s="137"/>
    </row>
    <row r="167" spans="18:40" ht="15.75" customHeight="1" x14ac:dyDescent="0.25">
      <c r="R167" s="137"/>
      <c r="S167" s="137"/>
      <c r="T167" s="137"/>
      <c r="U167" s="138"/>
      <c r="V167" s="198"/>
      <c r="W167" s="178"/>
      <c r="X167" s="178"/>
      <c r="Y167" s="178"/>
      <c r="Z167" s="178"/>
      <c r="AA167" s="178"/>
      <c r="AB167" s="178"/>
      <c r="AC167" s="178"/>
      <c r="AD167" s="178"/>
      <c r="AE167" s="178"/>
      <c r="AF167" s="178"/>
      <c r="AG167" s="178"/>
      <c r="AH167" s="178"/>
      <c r="AI167" s="178"/>
      <c r="AJ167" s="178"/>
      <c r="AK167" s="178"/>
      <c r="AL167" s="178"/>
      <c r="AM167" s="137"/>
      <c r="AN167" s="137"/>
    </row>
    <row r="168" spans="18:40" ht="15.75" customHeight="1" x14ac:dyDescent="0.25">
      <c r="R168" s="137"/>
      <c r="S168" s="137"/>
      <c r="T168" s="137"/>
      <c r="U168" s="138"/>
      <c r="V168" s="198"/>
      <c r="W168" s="178"/>
      <c r="X168" s="178"/>
      <c r="Y168" s="178"/>
      <c r="Z168" s="178"/>
      <c r="AA168" s="178"/>
      <c r="AB168" s="178"/>
      <c r="AC168" s="178"/>
      <c r="AD168" s="178"/>
      <c r="AE168" s="178"/>
      <c r="AF168" s="178"/>
      <c r="AG168" s="178"/>
      <c r="AH168" s="178"/>
      <c r="AI168" s="178"/>
      <c r="AJ168" s="178"/>
      <c r="AK168" s="178"/>
      <c r="AL168" s="178"/>
      <c r="AM168" s="137"/>
      <c r="AN168" s="137"/>
    </row>
    <row r="169" spans="18:40" ht="15.75" customHeight="1" x14ac:dyDescent="0.25">
      <c r="R169" s="137"/>
      <c r="S169" s="137"/>
      <c r="T169" s="137"/>
      <c r="U169" s="138"/>
      <c r="V169" s="198"/>
      <c r="W169" s="178"/>
      <c r="X169" s="178"/>
      <c r="Y169" s="178"/>
      <c r="Z169" s="178"/>
      <c r="AA169" s="178"/>
      <c r="AB169" s="178"/>
      <c r="AC169" s="178"/>
      <c r="AD169" s="178"/>
      <c r="AE169" s="178"/>
      <c r="AF169" s="178"/>
      <c r="AG169" s="178"/>
      <c r="AH169" s="178"/>
      <c r="AI169" s="178"/>
      <c r="AJ169" s="178"/>
      <c r="AK169" s="178"/>
      <c r="AL169" s="178"/>
      <c r="AM169" s="137"/>
      <c r="AN169" s="137"/>
    </row>
    <row r="170" spans="18:40" ht="15.75" customHeight="1" x14ac:dyDescent="0.25">
      <c r="R170" s="137"/>
      <c r="S170" s="137"/>
      <c r="T170" s="137"/>
      <c r="U170" s="138"/>
      <c r="V170" s="198"/>
      <c r="W170" s="178"/>
      <c r="X170" s="178"/>
      <c r="Y170" s="178"/>
      <c r="Z170" s="178"/>
      <c r="AA170" s="178"/>
      <c r="AB170" s="178"/>
      <c r="AC170" s="178"/>
      <c r="AD170" s="178"/>
      <c r="AE170" s="178"/>
      <c r="AF170" s="178"/>
      <c r="AG170" s="178"/>
      <c r="AH170" s="178"/>
      <c r="AI170" s="178"/>
      <c r="AJ170" s="178"/>
      <c r="AK170" s="178"/>
      <c r="AL170" s="178"/>
      <c r="AM170" s="137"/>
      <c r="AN170" s="137"/>
    </row>
    <row r="171" spans="18:40" ht="15.75" customHeight="1" x14ac:dyDescent="0.25">
      <c r="R171" s="137"/>
      <c r="S171" s="137"/>
      <c r="T171" s="137"/>
      <c r="U171" s="138"/>
      <c r="V171" s="198"/>
      <c r="W171" s="178"/>
      <c r="X171" s="178"/>
      <c r="Y171" s="178"/>
      <c r="Z171" s="178"/>
      <c r="AA171" s="178"/>
      <c r="AB171" s="178"/>
      <c r="AC171" s="178"/>
      <c r="AD171" s="178"/>
      <c r="AE171" s="178"/>
      <c r="AF171" s="178"/>
      <c r="AG171" s="178"/>
      <c r="AH171" s="178"/>
      <c r="AI171" s="178"/>
      <c r="AJ171" s="178"/>
      <c r="AK171" s="178"/>
      <c r="AL171" s="178"/>
      <c r="AM171" s="137"/>
      <c r="AN171" s="137"/>
    </row>
    <row r="172" spans="18:40" ht="15.75" customHeight="1" x14ac:dyDescent="0.25">
      <c r="R172" s="137"/>
      <c r="S172" s="137"/>
      <c r="T172" s="137"/>
      <c r="U172" s="138"/>
      <c r="V172" s="198"/>
      <c r="W172" s="178"/>
      <c r="X172" s="178"/>
      <c r="Y172" s="178"/>
      <c r="Z172" s="178"/>
      <c r="AA172" s="178"/>
      <c r="AB172" s="178"/>
      <c r="AC172" s="178"/>
      <c r="AD172" s="178"/>
      <c r="AE172" s="178"/>
      <c r="AF172" s="178"/>
      <c r="AG172" s="178"/>
      <c r="AH172" s="178"/>
      <c r="AI172" s="178"/>
      <c r="AJ172" s="178"/>
      <c r="AK172" s="178"/>
      <c r="AL172" s="178"/>
      <c r="AM172" s="137"/>
      <c r="AN172" s="137"/>
    </row>
    <row r="173" spans="18:40" ht="15.75" customHeight="1" x14ac:dyDescent="0.25">
      <c r="R173" s="137"/>
      <c r="S173" s="137"/>
      <c r="T173" s="137"/>
      <c r="U173" s="138"/>
      <c r="V173" s="198"/>
      <c r="W173" s="178"/>
      <c r="X173" s="178"/>
      <c r="Y173" s="178"/>
      <c r="Z173" s="178"/>
      <c r="AA173" s="178"/>
      <c r="AB173" s="178"/>
      <c r="AC173" s="178"/>
      <c r="AD173" s="178"/>
      <c r="AE173" s="178"/>
      <c r="AF173" s="178"/>
      <c r="AG173" s="178"/>
      <c r="AH173" s="178"/>
      <c r="AI173" s="178"/>
      <c r="AJ173" s="178"/>
      <c r="AK173" s="178"/>
      <c r="AL173" s="178"/>
      <c r="AM173" s="137"/>
      <c r="AN173" s="137"/>
    </row>
    <row r="174" spans="18:40" ht="15.75" customHeight="1" x14ac:dyDescent="0.25">
      <c r="R174" s="137"/>
      <c r="S174" s="137"/>
      <c r="T174" s="137"/>
      <c r="U174" s="138"/>
      <c r="V174" s="198"/>
      <c r="W174" s="178"/>
      <c r="X174" s="178"/>
      <c r="Y174" s="178"/>
      <c r="Z174" s="178"/>
      <c r="AA174" s="178"/>
      <c r="AB174" s="178"/>
      <c r="AC174" s="178"/>
      <c r="AD174" s="178"/>
      <c r="AE174" s="178"/>
      <c r="AF174" s="178"/>
      <c r="AG174" s="178"/>
      <c r="AH174" s="178"/>
      <c r="AI174" s="178"/>
      <c r="AJ174" s="178"/>
      <c r="AK174" s="178"/>
      <c r="AL174" s="178"/>
      <c r="AM174" s="137"/>
      <c r="AN174" s="137"/>
    </row>
    <row r="175" spans="18:40" ht="15.75" customHeight="1" x14ac:dyDescent="0.25">
      <c r="R175" s="137"/>
      <c r="S175" s="137"/>
      <c r="T175" s="137"/>
      <c r="U175" s="138"/>
      <c r="V175" s="198"/>
      <c r="W175" s="178"/>
      <c r="X175" s="178"/>
      <c r="Y175" s="178"/>
      <c r="Z175" s="178"/>
      <c r="AA175" s="178"/>
      <c r="AB175" s="178"/>
      <c r="AC175" s="178"/>
      <c r="AD175" s="178"/>
      <c r="AE175" s="178"/>
      <c r="AF175" s="178"/>
      <c r="AG175" s="178"/>
      <c r="AH175" s="178"/>
      <c r="AI175" s="178"/>
      <c r="AJ175" s="178"/>
      <c r="AK175" s="178"/>
      <c r="AL175" s="178"/>
      <c r="AM175" s="137"/>
      <c r="AN175" s="137"/>
    </row>
    <row r="176" spans="18:40" ht="15.75" customHeight="1" x14ac:dyDescent="0.25">
      <c r="R176" s="137"/>
      <c r="S176" s="137"/>
      <c r="T176" s="137"/>
      <c r="U176" s="138"/>
      <c r="V176" s="198"/>
      <c r="W176" s="178"/>
      <c r="X176" s="178"/>
      <c r="Y176" s="178"/>
      <c r="Z176" s="178"/>
      <c r="AA176" s="178"/>
      <c r="AB176" s="178"/>
      <c r="AC176" s="178"/>
      <c r="AD176" s="178"/>
      <c r="AE176" s="178"/>
      <c r="AF176" s="178"/>
      <c r="AG176" s="178"/>
      <c r="AH176" s="178"/>
      <c r="AI176" s="178"/>
      <c r="AJ176" s="178"/>
      <c r="AK176" s="178"/>
      <c r="AL176" s="178"/>
      <c r="AM176" s="137"/>
      <c r="AN176" s="137"/>
    </row>
    <row r="177" spans="18:40" ht="15.75" customHeight="1" x14ac:dyDescent="0.25">
      <c r="R177" s="137"/>
      <c r="S177" s="137"/>
      <c r="T177" s="137"/>
      <c r="U177" s="138"/>
      <c r="V177" s="198"/>
      <c r="W177" s="178"/>
      <c r="X177" s="178"/>
      <c r="Y177" s="178"/>
      <c r="Z177" s="178"/>
      <c r="AA177" s="178"/>
      <c r="AB177" s="178"/>
      <c r="AC177" s="178"/>
      <c r="AD177" s="178"/>
      <c r="AE177" s="178"/>
      <c r="AF177" s="178"/>
      <c r="AG177" s="178"/>
      <c r="AH177" s="178"/>
      <c r="AI177" s="178"/>
      <c r="AJ177" s="178"/>
      <c r="AK177" s="178"/>
      <c r="AL177" s="178"/>
      <c r="AM177" s="137"/>
      <c r="AN177" s="137"/>
    </row>
    <row r="178" spans="18:40" ht="15.75" customHeight="1" x14ac:dyDescent="0.25">
      <c r="R178" s="137"/>
      <c r="S178" s="137"/>
      <c r="T178" s="137"/>
      <c r="U178" s="138"/>
      <c r="V178" s="198"/>
      <c r="W178" s="178"/>
      <c r="X178" s="178"/>
      <c r="Y178" s="178"/>
      <c r="Z178" s="178"/>
      <c r="AA178" s="178"/>
      <c r="AB178" s="178"/>
      <c r="AC178" s="178"/>
      <c r="AD178" s="178"/>
      <c r="AE178" s="178"/>
      <c r="AF178" s="178"/>
      <c r="AG178" s="178"/>
      <c r="AH178" s="178"/>
      <c r="AI178" s="178"/>
      <c r="AJ178" s="178"/>
      <c r="AK178" s="178"/>
      <c r="AL178" s="178"/>
      <c r="AM178" s="137"/>
      <c r="AN178" s="137"/>
    </row>
    <row r="179" spans="18:40" ht="15.75" customHeight="1" x14ac:dyDescent="0.25">
      <c r="R179" s="137"/>
      <c r="S179" s="137"/>
      <c r="T179" s="137"/>
      <c r="U179" s="138"/>
      <c r="V179" s="198"/>
      <c r="W179" s="178"/>
      <c r="X179" s="178"/>
      <c r="Y179" s="178"/>
      <c r="Z179" s="178"/>
      <c r="AA179" s="178"/>
      <c r="AB179" s="178"/>
      <c r="AC179" s="178"/>
      <c r="AD179" s="178"/>
      <c r="AE179" s="178"/>
      <c r="AF179" s="178"/>
      <c r="AG179" s="178"/>
      <c r="AH179" s="178"/>
      <c r="AI179" s="178"/>
      <c r="AJ179" s="178"/>
      <c r="AK179" s="178"/>
      <c r="AL179" s="178"/>
      <c r="AM179" s="137"/>
      <c r="AN179" s="137"/>
    </row>
    <row r="180" spans="18:40" ht="15.75" customHeight="1" x14ac:dyDescent="0.25">
      <c r="R180" s="137"/>
      <c r="S180" s="137"/>
      <c r="T180" s="137"/>
      <c r="U180" s="138"/>
      <c r="V180" s="198"/>
      <c r="W180" s="178"/>
      <c r="X180" s="178"/>
      <c r="Y180" s="178"/>
      <c r="Z180" s="178"/>
      <c r="AA180" s="178"/>
      <c r="AB180" s="178"/>
      <c r="AC180" s="178"/>
      <c r="AD180" s="178"/>
      <c r="AE180" s="178"/>
      <c r="AF180" s="178"/>
      <c r="AG180" s="178"/>
      <c r="AH180" s="178"/>
      <c r="AI180" s="178"/>
      <c r="AJ180" s="178"/>
      <c r="AK180" s="178"/>
      <c r="AL180" s="178"/>
      <c r="AM180" s="137"/>
      <c r="AN180" s="137"/>
    </row>
    <row r="181" spans="18:40" ht="15.75" customHeight="1" x14ac:dyDescent="0.25">
      <c r="R181" s="137"/>
      <c r="S181" s="137"/>
      <c r="T181" s="137"/>
      <c r="U181" s="138"/>
      <c r="V181" s="198"/>
      <c r="W181" s="178"/>
      <c r="X181" s="178"/>
      <c r="Y181" s="178"/>
      <c r="Z181" s="178"/>
      <c r="AA181" s="178"/>
      <c r="AB181" s="178"/>
      <c r="AC181" s="178"/>
      <c r="AD181" s="178"/>
      <c r="AE181" s="178"/>
      <c r="AF181" s="178"/>
      <c r="AG181" s="178"/>
      <c r="AH181" s="178"/>
      <c r="AI181" s="178"/>
      <c r="AJ181" s="178"/>
      <c r="AK181" s="178"/>
      <c r="AL181" s="178"/>
      <c r="AM181" s="137"/>
      <c r="AN181" s="137"/>
    </row>
    <row r="182" spans="18:40" ht="15.75" customHeight="1" x14ac:dyDescent="0.25">
      <c r="R182" s="137"/>
      <c r="S182" s="137"/>
      <c r="T182" s="137"/>
      <c r="U182" s="138"/>
      <c r="V182" s="198"/>
      <c r="W182" s="178"/>
      <c r="X182" s="178"/>
      <c r="Y182" s="178"/>
      <c r="Z182" s="178"/>
      <c r="AA182" s="178"/>
      <c r="AB182" s="178"/>
      <c r="AC182" s="178"/>
      <c r="AD182" s="178"/>
      <c r="AE182" s="178"/>
      <c r="AF182" s="178"/>
      <c r="AG182" s="178"/>
      <c r="AH182" s="178"/>
      <c r="AI182" s="178"/>
      <c r="AJ182" s="178"/>
      <c r="AK182" s="178"/>
      <c r="AL182" s="178"/>
      <c r="AM182" s="137"/>
      <c r="AN182" s="137"/>
    </row>
    <row r="183" spans="18:40" ht="15.75" customHeight="1" x14ac:dyDescent="0.25">
      <c r="R183" s="137"/>
      <c r="S183" s="137"/>
      <c r="T183" s="137"/>
      <c r="U183" s="138"/>
      <c r="V183" s="198"/>
      <c r="W183" s="178"/>
      <c r="X183" s="178"/>
      <c r="Y183" s="178"/>
      <c r="Z183" s="178"/>
      <c r="AA183" s="178"/>
      <c r="AB183" s="178"/>
      <c r="AC183" s="178"/>
      <c r="AD183" s="178"/>
      <c r="AE183" s="178"/>
      <c r="AF183" s="178"/>
      <c r="AG183" s="178"/>
      <c r="AH183" s="178"/>
      <c r="AI183" s="178"/>
      <c r="AJ183" s="178"/>
      <c r="AK183" s="178"/>
      <c r="AL183" s="178"/>
      <c r="AM183" s="137"/>
      <c r="AN183" s="137"/>
    </row>
    <row r="184" spans="18:40" ht="15.75" customHeight="1" x14ac:dyDescent="0.25">
      <c r="R184" s="137"/>
      <c r="S184" s="137"/>
      <c r="T184" s="137"/>
      <c r="U184" s="138"/>
      <c r="V184" s="198"/>
      <c r="W184" s="178"/>
      <c r="X184" s="178"/>
      <c r="Y184" s="178"/>
      <c r="Z184" s="178"/>
      <c r="AA184" s="178"/>
      <c r="AB184" s="178"/>
      <c r="AC184" s="178"/>
      <c r="AD184" s="178"/>
      <c r="AE184" s="178"/>
      <c r="AF184" s="178"/>
      <c r="AG184" s="178"/>
      <c r="AH184" s="178"/>
      <c r="AI184" s="178"/>
      <c r="AJ184" s="178"/>
      <c r="AK184" s="178"/>
      <c r="AL184" s="178"/>
      <c r="AM184" s="137"/>
      <c r="AN184" s="137"/>
    </row>
    <row r="185" spans="18:40" ht="15.75" customHeight="1" x14ac:dyDescent="0.25">
      <c r="R185" s="137"/>
      <c r="S185" s="137"/>
      <c r="T185" s="137"/>
      <c r="U185" s="138"/>
      <c r="V185" s="198"/>
      <c r="W185" s="178"/>
      <c r="X185" s="178"/>
      <c r="Y185" s="178"/>
      <c r="Z185" s="178"/>
      <c r="AA185" s="178"/>
      <c r="AB185" s="178"/>
      <c r="AC185" s="178"/>
      <c r="AD185" s="178"/>
      <c r="AE185" s="178"/>
      <c r="AF185" s="178"/>
      <c r="AG185" s="178"/>
      <c r="AH185" s="178"/>
      <c r="AI185" s="178"/>
      <c r="AJ185" s="178"/>
      <c r="AK185" s="178"/>
      <c r="AL185" s="178"/>
      <c r="AM185" s="137"/>
      <c r="AN185" s="137"/>
    </row>
    <row r="186" spans="18:40" ht="15.75" customHeight="1" x14ac:dyDescent="0.25">
      <c r="R186" s="137"/>
      <c r="S186" s="137"/>
      <c r="T186" s="137"/>
      <c r="U186" s="138"/>
      <c r="V186" s="198"/>
      <c r="W186" s="178"/>
      <c r="X186" s="178"/>
      <c r="Y186" s="178"/>
      <c r="Z186" s="178"/>
      <c r="AA186" s="178"/>
      <c r="AB186" s="178"/>
      <c r="AC186" s="178"/>
      <c r="AD186" s="178"/>
      <c r="AE186" s="178"/>
      <c r="AF186" s="178"/>
      <c r="AG186" s="178"/>
      <c r="AH186" s="178"/>
      <c r="AI186" s="178"/>
      <c r="AJ186" s="178"/>
      <c r="AK186" s="178"/>
      <c r="AL186" s="178"/>
      <c r="AM186" s="137"/>
      <c r="AN186" s="137"/>
    </row>
    <row r="187" spans="18:40" ht="15.75" customHeight="1" x14ac:dyDescent="0.25">
      <c r="R187" s="137"/>
      <c r="S187" s="137"/>
      <c r="T187" s="137"/>
      <c r="U187" s="138"/>
      <c r="V187" s="198"/>
      <c r="W187" s="178"/>
      <c r="X187" s="178"/>
      <c r="Y187" s="178"/>
      <c r="Z187" s="178"/>
      <c r="AA187" s="178"/>
      <c r="AB187" s="178"/>
      <c r="AC187" s="178"/>
      <c r="AD187" s="178"/>
      <c r="AE187" s="178"/>
      <c r="AF187" s="178"/>
      <c r="AG187" s="178"/>
      <c r="AH187" s="178"/>
      <c r="AI187" s="178"/>
      <c r="AJ187" s="178"/>
      <c r="AK187" s="178"/>
      <c r="AL187" s="178"/>
      <c r="AM187" s="137"/>
      <c r="AN187" s="137"/>
    </row>
    <row r="188" spans="18:40" ht="15.75" customHeight="1" x14ac:dyDescent="0.25">
      <c r="R188" s="137"/>
      <c r="S188" s="137"/>
      <c r="T188" s="137"/>
      <c r="U188" s="138"/>
      <c r="V188" s="198"/>
      <c r="W188" s="178"/>
      <c r="X188" s="178"/>
      <c r="Y188" s="178"/>
      <c r="Z188" s="178"/>
      <c r="AA188" s="178"/>
      <c r="AB188" s="178"/>
      <c r="AC188" s="178"/>
      <c r="AD188" s="178"/>
      <c r="AE188" s="178"/>
      <c r="AF188" s="178"/>
      <c r="AG188" s="178"/>
      <c r="AH188" s="178"/>
      <c r="AI188" s="178"/>
      <c r="AJ188" s="178"/>
      <c r="AK188" s="178"/>
      <c r="AL188" s="178"/>
      <c r="AM188" s="137"/>
      <c r="AN188" s="137"/>
    </row>
    <row r="189" spans="18:40" ht="15.75" customHeight="1" x14ac:dyDescent="0.25">
      <c r="R189" s="137"/>
      <c r="S189" s="137"/>
      <c r="T189" s="137"/>
      <c r="U189" s="138"/>
      <c r="V189" s="198"/>
      <c r="W189" s="178"/>
      <c r="X189" s="178"/>
      <c r="Y189" s="178"/>
      <c r="Z189" s="178"/>
      <c r="AA189" s="178"/>
      <c r="AB189" s="178"/>
      <c r="AC189" s="178"/>
      <c r="AD189" s="178"/>
      <c r="AE189" s="178"/>
      <c r="AF189" s="178"/>
      <c r="AG189" s="178"/>
      <c r="AH189" s="178"/>
      <c r="AI189" s="178"/>
      <c r="AJ189" s="178"/>
      <c r="AK189" s="178"/>
      <c r="AL189" s="178"/>
      <c r="AM189" s="137"/>
      <c r="AN189" s="137"/>
    </row>
    <row r="190" spans="18:40" ht="15.75" customHeight="1" x14ac:dyDescent="0.25">
      <c r="R190" s="137"/>
      <c r="S190" s="137"/>
      <c r="T190" s="137"/>
      <c r="U190" s="138"/>
      <c r="V190" s="198"/>
      <c r="W190" s="178"/>
      <c r="X190" s="178"/>
      <c r="Y190" s="178"/>
      <c r="Z190" s="178"/>
      <c r="AA190" s="178"/>
      <c r="AB190" s="178"/>
      <c r="AC190" s="178"/>
      <c r="AD190" s="178"/>
      <c r="AE190" s="178"/>
      <c r="AF190" s="178"/>
      <c r="AG190" s="178"/>
      <c r="AH190" s="178"/>
      <c r="AI190" s="178"/>
      <c r="AJ190" s="178"/>
      <c r="AK190" s="178"/>
      <c r="AL190" s="178"/>
      <c r="AM190" s="137"/>
      <c r="AN190" s="137"/>
    </row>
    <row r="191" spans="18:40" ht="15.75" customHeight="1" x14ac:dyDescent="0.25">
      <c r="R191" s="137"/>
      <c r="S191" s="137"/>
      <c r="T191" s="137"/>
      <c r="U191" s="138"/>
      <c r="V191" s="198"/>
      <c r="W191" s="178"/>
      <c r="X191" s="178"/>
      <c r="Y191" s="178"/>
      <c r="Z191" s="178"/>
      <c r="AA191" s="178"/>
      <c r="AB191" s="178"/>
      <c r="AC191" s="178"/>
      <c r="AD191" s="178"/>
      <c r="AE191" s="178"/>
      <c r="AF191" s="178"/>
      <c r="AG191" s="178"/>
      <c r="AH191" s="178"/>
      <c r="AI191" s="178"/>
      <c r="AJ191" s="178"/>
      <c r="AK191" s="178"/>
      <c r="AL191" s="178"/>
      <c r="AM191" s="137"/>
      <c r="AN191" s="137"/>
    </row>
    <row r="192" spans="18:40" ht="15.75" customHeight="1" x14ac:dyDescent="0.25">
      <c r="R192" s="137"/>
      <c r="S192" s="137"/>
      <c r="T192" s="137"/>
      <c r="U192" s="138"/>
      <c r="V192" s="198"/>
      <c r="W192" s="178"/>
      <c r="X192" s="178"/>
      <c r="Y192" s="178"/>
      <c r="Z192" s="178"/>
      <c r="AA192" s="178"/>
      <c r="AB192" s="178"/>
      <c r="AC192" s="178"/>
      <c r="AD192" s="178"/>
      <c r="AE192" s="178"/>
      <c r="AF192" s="178"/>
      <c r="AG192" s="178"/>
      <c r="AH192" s="178"/>
      <c r="AI192" s="178"/>
      <c r="AJ192" s="178"/>
      <c r="AK192" s="178"/>
      <c r="AL192" s="178"/>
      <c r="AM192" s="137"/>
      <c r="AN192" s="137"/>
    </row>
    <row r="193" spans="18:40" ht="15.75" customHeight="1" x14ac:dyDescent="0.25">
      <c r="R193" s="137"/>
      <c r="S193" s="137"/>
      <c r="T193" s="137"/>
      <c r="U193" s="138"/>
      <c r="V193" s="198"/>
      <c r="W193" s="178"/>
      <c r="X193" s="178"/>
      <c r="Y193" s="178"/>
      <c r="Z193" s="178"/>
      <c r="AA193" s="178"/>
      <c r="AB193" s="178"/>
      <c r="AC193" s="178"/>
      <c r="AD193" s="178"/>
      <c r="AE193" s="178"/>
      <c r="AF193" s="178"/>
      <c r="AG193" s="178"/>
      <c r="AH193" s="178"/>
      <c r="AI193" s="178"/>
      <c r="AJ193" s="178"/>
      <c r="AK193" s="178"/>
      <c r="AL193" s="178"/>
      <c r="AM193" s="137"/>
      <c r="AN193" s="137"/>
    </row>
    <row r="194" spans="18:40" ht="15.75" customHeight="1" x14ac:dyDescent="0.25">
      <c r="R194" s="137"/>
      <c r="S194" s="137"/>
      <c r="T194" s="137"/>
      <c r="U194" s="138"/>
      <c r="V194" s="198"/>
      <c r="W194" s="178"/>
      <c r="X194" s="178"/>
      <c r="Y194" s="178"/>
      <c r="Z194" s="178"/>
      <c r="AA194" s="178"/>
      <c r="AB194" s="178"/>
      <c r="AC194" s="178"/>
      <c r="AD194" s="178"/>
      <c r="AE194" s="178"/>
      <c r="AF194" s="178"/>
      <c r="AG194" s="178"/>
      <c r="AH194" s="178"/>
      <c r="AI194" s="178"/>
      <c r="AJ194" s="178"/>
      <c r="AK194" s="178"/>
      <c r="AL194" s="178"/>
      <c r="AM194" s="137"/>
      <c r="AN194" s="137"/>
    </row>
    <row r="195" spans="18:40" ht="15.75" customHeight="1" x14ac:dyDescent="0.25">
      <c r="R195" s="137"/>
      <c r="S195" s="137"/>
      <c r="T195" s="137"/>
      <c r="U195" s="138"/>
      <c r="V195" s="198"/>
      <c r="W195" s="178"/>
      <c r="X195" s="178"/>
      <c r="Y195" s="178"/>
      <c r="Z195" s="178"/>
      <c r="AA195" s="178"/>
      <c r="AB195" s="178"/>
      <c r="AC195" s="178"/>
      <c r="AD195" s="178"/>
      <c r="AE195" s="178"/>
      <c r="AF195" s="178"/>
      <c r="AG195" s="178"/>
      <c r="AH195" s="178"/>
      <c r="AI195" s="178"/>
      <c r="AJ195" s="178"/>
      <c r="AK195" s="178"/>
      <c r="AL195" s="178"/>
      <c r="AM195" s="137"/>
      <c r="AN195" s="137"/>
    </row>
    <row r="196" spans="18:40" ht="15.75" customHeight="1" x14ac:dyDescent="0.25">
      <c r="R196" s="137"/>
      <c r="S196" s="137"/>
      <c r="T196" s="137"/>
      <c r="U196" s="138"/>
      <c r="V196" s="198"/>
      <c r="W196" s="178"/>
      <c r="X196" s="178"/>
      <c r="Y196" s="178"/>
      <c r="Z196" s="178"/>
      <c r="AA196" s="178"/>
      <c r="AB196" s="178"/>
      <c r="AC196" s="178"/>
      <c r="AD196" s="178"/>
      <c r="AE196" s="178"/>
      <c r="AF196" s="178"/>
      <c r="AG196" s="178"/>
      <c r="AH196" s="178"/>
      <c r="AI196" s="178"/>
      <c r="AJ196" s="178"/>
      <c r="AK196" s="178"/>
      <c r="AL196" s="178"/>
      <c r="AM196" s="137"/>
      <c r="AN196" s="137"/>
    </row>
    <row r="197" spans="18:40" ht="15.75" customHeight="1" x14ac:dyDescent="0.25">
      <c r="R197" s="137"/>
      <c r="S197" s="137"/>
      <c r="T197" s="137"/>
      <c r="U197" s="138"/>
      <c r="V197" s="198"/>
      <c r="W197" s="178"/>
      <c r="X197" s="178"/>
      <c r="Y197" s="178"/>
      <c r="Z197" s="178"/>
      <c r="AA197" s="178"/>
      <c r="AB197" s="178"/>
      <c r="AC197" s="178"/>
      <c r="AD197" s="178"/>
      <c r="AE197" s="178"/>
      <c r="AF197" s="178"/>
      <c r="AG197" s="178"/>
      <c r="AH197" s="178"/>
      <c r="AI197" s="178"/>
      <c r="AJ197" s="178"/>
      <c r="AK197" s="178"/>
      <c r="AL197" s="178"/>
      <c r="AM197" s="137"/>
      <c r="AN197" s="137"/>
    </row>
    <row r="198" spans="18:40" ht="15.75" customHeight="1" x14ac:dyDescent="0.25">
      <c r="R198" s="137"/>
      <c r="S198" s="137"/>
      <c r="T198" s="137"/>
      <c r="U198" s="138"/>
      <c r="V198" s="198"/>
      <c r="W198" s="178"/>
      <c r="X198" s="178"/>
      <c r="Y198" s="178"/>
      <c r="Z198" s="178"/>
      <c r="AA198" s="178"/>
      <c r="AB198" s="178"/>
      <c r="AC198" s="178"/>
      <c r="AD198" s="178"/>
      <c r="AE198" s="178"/>
      <c r="AF198" s="178"/>
      <c r="AG198" s="178"/>
      <c r="AH198" s="178"/>
      <c r="AI198" s="178"/>
      <c r="AJ198" s="178"/>
      <c r="AK198" s="178"/>
      <c r="AL198" s="178"/>
      <c r="AM198" s="137"/>
      <c r="AN198" s="137"/>
    </row>
    <row r="199" spans="18:40" ht="15.75" customHeight="1" x14ac:dyDescent="0.25">
      <c r="R199" s="137"/>
      <c r="S199" s="137"/>
      <c r="T199" s="137"/>
      <c r="U199" s="138"/>
      <c r="V199" s="198"/>
      <c r="W199" s="178"/>
      <c r="X199" s="178"/>
      <c r="Y199" s="178"/>
      <c r="Z199" s="178"/>
      <c r="AA199" s="178"/>
      <c r="AB199" s="178"/>
      <c r="AC199" s="178"/>
      <c r="AD199" s="178"/>
      <c r="AE199" s="178"/>
      <c r="AF199" s="178"/>
      <c r="AG199" s="178"/>
      <c r="AH199" s="178"/>
      <c r="AI199" s="178"/>
      <c r="AJ199" s="178"/>
      <c r="AK199" s="178"/>
      <c r="AL199" s="178"/>
      <c r="AM199" s="137"/>
      <c r="AN199" s="137"/>
    </row>
    <row r="200" spans="18:40" ht="15.75" customHeight="1" x14ac:dyDescent="0.25">
      <c r="R200" s="137"/>
      <c r="S200" s="137"/>
      <c r="T200" s="137"/>
      <c r="U200" s="138"/>
      <c r="V200" s="198"/>
      <c r="W200" s="178"/>
      <c r="X200" s="178"/>
      <c r="Y200" s="178"/>
      <c r="Z200" s="178"/>
      <c r="AA200" s="178"/>
      <c r="AB200" s="178"/>
      <c r="AC200" s="178"/>
      <c r="AD200" s="178"/>
      <c r="AE200" s="178"/>
      <c r="AF200" s="178"/>
      <c r="AG200" s="178"/>
      <c r="AH200" s="178"/>
      <c r="AI200" s="178"/>
      <c r="AJ200" s="178"/>
      <c r="AK200" s="178"/>
      <c r="AL200" s="178"/>
      <c r="AM200" s="137"/>
      <c r="AN200" s="137"/>
    </row>
    <row r="201" spans="18:40" ht="15.75" customHeight="1" x14ac:dyDescent="0.25">
      <c r="R201" s="137"/>
      <c r="S201" s="137"/>
      <c r="T201" s="137"/>
      <c r="U201" s="138"/>
      <c r="V201" s="198"/>
      <c r="W201" s="178"/>
      <c r="X201" s="178"/>
      <c r="Y201" s="178"/>
      <c r="Z201" s="178"/>
      <c r="AA201" s="178"/>
      <c r="AB201" s="178"/>
      <c r="AC201" s="178"/>
      <c r="AD201" s="178"/>
      <c r="AE201" s="178"/>
      <c r="AF201" s="178"/>
      <c r="AG201" s="178"/>
      <c r="AH201" s="178"/>
      <c r="AI201" s="178"/>
      <c r="AJ201" s="178"/>
      <c r="AK201" s="178"/>
      <c r="AL201" s="178"/>
      <c r="AM201" s="137"/>
      <c r="AN201" s="137"/>
    </row>
    <row r="202" spans="18:40" ht="15.75" customHeight="1" x14ac:dyDescent="0.25">
      <c r="R202" s="137"/>
      <c r="S202" s="137"/>
      <c r="T202" s="137"/>
      <c r="U202" s="138"/>
      <c r="V202" s="198"/>
      <c r="W202" s="178"/>
      <c r="X202" s="178"/>
      <c r="Y202" s="178"/>
      <c r="Z202" s="178"/>
      <c r="AA202" s="178"/>
      <c r="AB202" s="178"/>
      <c r="AC202" s="178"/>
      <c r="AD202" s="178"/>
      <c r="AE202" s="178"/>
      <c r="AF202" s="178"/>
      <c r="AG202" s="178"/>
      <c r="AH202" s="178"/>
      <c r="AI202" s="178"/>
      <c r="AJ202" s="178"/>
      <c r="AK202" s="178"/>
      <c r="AL202" s="178"/>
      <c r="AM202" s="137"/>
      <c r="AN202" s="137"/>
    </row>
    <row r="203" spans="18:40" ht="15.75" customHeight="1" x14ac:dyDescent="0.25">
      <c r="R203" s="137"/>
      <c r="S203" s="137"/>
      <c r="T203" s="137"/>
      <c r="U203" s="138"/>
      <c r="V203" s="198"/>
      <c r="W203" s="178"/>
      <c r="X203" s="178"/>
      <c r="Y203" s="178"/>
      <c r="Z203" s="178"/>
      <c r="AA203" s="178"/>
      <c r="AB203" s="178"/>
      <c r="AC203" s="178"/>
      <c r="AD203" s="178"/>
      <c r="AE203" s="178"/>
      <c r="AF203" s="178"/>
      <c r="AG203" s="178"/>
      <c r="AH203" s="178"/>
      <c r="AI203" s="178"/>
      <c r="AJ203" s="178"/>
      <c r="AK203" s="178"/>
      <c r="AL203" s="178"/>
      <c r="AM203" s="137"/>
      <c r="AN203" s="137"/>
    </row>
    <row r="204" spans="18:40" ht="15.75" customHeight="1" x14ac:dyDescent="0.25">
      <c r="R204" s="137"/>
      <c r="S204" s="137"/>
      <c r="T204" s="137"/>
      <c r="U204" s="138"/>
      <c r="V204" s="198"/>
      <c r="W204" s="178"/>
      <c r="X204" s="178"/>
      <c r="Y204" s="178"/>
      <c r="Z204" s="178"/>
      <c r="AA204" s="178"/>
      <c r="AB204" s="178"/>
      <c r="AC204" s="178"/>
      <c r="AD204" s="178"/>
      <c r="AE204" s="178"/>
      <c r="AF204" s="178"/>
      <c r="AG204" s="178"/>
      <c r="AH204" s="178"/>
      <c r="AI204" s="178"/>
      <c r="AJ204" s="178"/>
      <c r="AK204" s="178"/>
      <c r="AL204" s="178"/>
      <c r="AM204" s="137"/>
      <c r="AN204" s="137"/>
    </row>
    <row r="205" spans="18:40" ht="15.75" customHeight="1" x14ac:dyDescent="0.25">
      <c r="R205" s="137"/>
      <c r="S205" s="137"/>
      <c r="T205" s="137"/>
      <c r="U205" s="138"/>
      <c r="V205" s="198"/>
      <c r="W205" s="178"/>
      <c r="X205" s="178"/>
      <c r="Y205" s="178"/>
      <c r="Z205" s="178"/>
      <c r="AA205" s="178"/>
      <c r="AB205" s="178"/>
      <c r="AC205" s="178"/>
      <c r="AD205" s="178"/>
      <c r="AE205" s="178"/>
      <c r="AF205" s="178"/>
      <c r="AG205" s="178"/>
      <c r="AH205" s="178"/>
      <c r="AI205" s="178"/>
      <c r="AJ205" s="178"/>
      <c r="AK205" s="178"/>
      <c r="AL205" s="178"/>
      <c r="AM205" s="137"/>
      <c r="AN205" s="137"/>
    </row>
    <row r="206" spans="18:40" ht="15.75" customHeight="1" x14ac:dyDescent="0.25">
      <c r="R206" s="137"/>
      <c r="S206" s="137"/>
      <c r="T206" s="137"/>
      <c r="U206" s="138"/>
      <c r="V206" s="198"/>
      <c r="W206" s="178"/>
      <c r="X206" s="178"/>
      <c r="Y206" s="178"/>
      <c r="Z206" s="178"/>
      <c r="AA206" s="178"/>
      <c r="AB206" s="178"/>
      <c r="AC206" s="178"/>
      <c r="AD206" s="178"/>
      <c r="AE206" s="178"/>
      <c r="AF206" s="178"/>
      <c r="AG206" s="178"/>
      <c r="AH206" s="178"/>
      <c r="AI206" s="178"/>
      <c r="AJ206" s="178"/>
      <c r="AK206" s="178"/>
      <c r="AL206" s="178"/>
      <c r="AM206" s="137"/>
      <c r="AN206" s="137"/>
    </row>
    <row r="207" spans="18:40" ht="15.75" customHeight="1" x14ac:dyDescent="0.25">
      <c r="R207" s="137"/>
      <c r="S207" s="137"/>
      <c r="T207" s="137"/>
      <c r="U207" s="138"/>
      <c r="V207" s="198"/>
      <c r="W207" s="178"/>
      <c r="X207" s="178"/>
      <c r="Y207" s="178"/>
      <c r="Z207" s="178"/>
      <c r="AA207" s="178"/>
      <c r="AB207" s="178"/>
      <c r="AC207" s="178"/>
      <c r="AD207" s="178"/>
      <c r="AE207" s="178"/>
      <c r="AF207" s="178"/>
      <c r="AG207" s="178"/>
      <c r="AH207" s="178"/>
      <c r="AI207" s="178"/>
      <c r="AJ207" s="178"/>
      <c r="AK207" s="178"/>
      <c r="AL207" s="178"/>
      <c r="AM207" s="137"/>
      <c r="AN207" s="137"/>
    </row>
    <row r="208" spans="18:40" ht="15.75" customHeight="1" x14ac:dyDescent="0.25">
      <c r="R208" s="137"/>
      <c r="S208" s="137"/>
      <c r="T208" s="137"/>
      <c r="U208" s="138"/>
      <c r="V208" s="198"/>
      <c r="W208" s="178"/>
      <c r="X208" s="178"/>
      <c r="Y208" s="178"/>
      <c r="Z208" s="178"/>
      <c r="AA208" s="178"/>
      <c r="AB208" s="178"/>
      <c r="AC208" s="178"/>
      <c r="AD208" s="178"/>
      <c r="AE208" s="178"/>
      <c r="AF208" s="178"/>
      <c r="AG208" s="178"/>
      <c r="AH208" s="178"/>
      <c r="AI208" s="178"/>
      <c r="AJ208" s="178"/>
      <c r="AK208" s="178"/>
      <c r="AL208" s="178"/>
      <c r="AM208" s="137"/>
      <c r="AN208" s="137"/>
    </row>
    <row r="209" spans="18:40" ht="15.75" customHeight="1" x14ac:dyDescent="0.25">
      <c r="R209" s="137"/>
      <c r="S209" s="137"/>
      <c r="T209" s="137"/>
      <c r="U209" s="138"/>
      <c r="V209" s="198"/>
      <c r="W209" s="178"/>
      <c r="X209" s="178"/>
      <c r="Y209" s="178"/>
      <c r="Z209" s="178"/>
      <c r="AA209" s="178"/>
      <c r="AB209" s="178"/>
      <c r="AC209" s="178"/>
      <c r="AD209" s="178"/>
      <c r="AE209" s="178"/>
      <c r="AF209" s="178"/>
      <c r="AG209" s="178"/>
      <c r="AH209" s="178"/>
      <c r="AI209" s="178"/>
      <c r="AJ209" s="178"/>
      <c r="AK209" s="178"/>
      <c r="AL209" s="178"/>
      <c r="AM209" s="137"/>
      <c r="AN209" s="137"/>
    </row>
    <row r="210" spans="18:40" ht="15.75" customHeight="1" x14ac:dyDescent="0.25">
      <c r="R210" s="137"/>
      <c r="S210" s="137"/>
      <c r="T210" s="137"/>
      <c r="U210" s="138"/>
      <c r="V210" s="198"/>
      <c r="W210" s="178"/>
      <c r="X210" s="178"/>
      <c r="Y210" s="178"/>
      <c r="Z210" s="178"/>
      <c r="AA210" s="178"/>
      <c r="AB210" s="178"/>
      <c r="AC210" s="178"/>
      <c r="AD210" s="178"/>
      <c r="AE210" s="178"/>
      <c r="AF210" s="178"/>
      <c r="AG210" s="178"/>
      <c r="AH210" s="178"/>
      <c r="AI210" s="178"/>
      <c r="AJ210" s="178"/>
      <c r="AK210" s="178"/>
      <c r="AL210" s="178"/>
      <c r="AM210" s="137"/>
      <c r="AN210" s="137"/>
    </row>
    <row r="211" spans="18:40" ht="15.75" customHeight="1" x14ac:dyDescent="0.25">
      <c r="R211" s="137"/>
      <c r="S211" s="137"/>
      <c r="T211" s="137"/>
      <c r="U211" s="138"/>
      <c r="V211" s="198"/>
      <c r="W211" s="178"/>
      <c r="X211" s="178"/>
      <c r="Y211" s="178"/>
      <c r="Z211" s="178"/>
      <c r="AA211" s="178"/>
      <c r="AB211" s="178"/>
      <c r="AC211" s="178"/>
      <c r="AD211" s="178"/>
      <c r="AE211" s="178"/>
      <c r="AF211" s="178"/>
      <c r="AG211" s="178"/>
      <c r="AH211" s="178"/>
      <c r="AI211" s="178"/>
      <c r="AJ211" s="178"/>
      <c r="AK211" s="178"/>
      <c r="AL211" s="178"/>
      <c r="AM211" s="137"/>
      <c r="AN211" s="137"/>
    </row>
    <row r="212" spans="18:40" ht="15.75" customHeight="1" x14ac:dyDescent="0.25">
      <c r="R212" s="137"/>
      <c r="S212" s="137"/>
      <c r="T212" s="137"/>
      <c r="U212" s="138"/>
      <c r="V212" s="198"/>
      <c r="W212" s="178"/>
      <c r="X212" s="178"/>
      <c r="Y212" s="178"/>
      <c r="Z212" s="178"/>
      <c r="AA212" s="178"/>
      <c r="AB212" s="178"/>
      <c r="AC212" s="178"/>
      <c r="AD212" s="178"/>
      <c r="AE212" s="178"/>
      <c r="AF212" s="178"/>
      <c r="AG212" s="178"/>
      <c r="AH212" s="178"/>
      <c r="AI212" s="178"/>
      <c r="AJ212" s="178"/>
      <c r="AK212" s="178"/>
      <c r="AL212" s="178"/>
      <c r="AM212" s="137"/>
      <c r="AN212" s="137"/>
    </row>
    <row r="213" spans="18:40" ht="15.75" customHeight="1" x14ac:dyDescent="0.25">
      <c r="R213" s="137"/>
      <c r="S213" s="137"/>
      <c r="T213" s="137"/>
      <c r="U213" s="138"/>
      <c r="V213" s="198"/>
      <c r="W213" s="178"/>
      <c r="X213" s="178"/>
      <c r="Y213" s="178"/>
      <c r="Z213" s="178"/>
      <c r="AA213" s="178"/>
      <c r="AB213" s="178"/>
      <c r="AC213" s="178"/>
      <c r="AD213" s="178"/>
      <c r="AE213" s="178"/>
      <c r="AF213" s="178"/>
      <c r="AG213" s="178"/>
      <c r="AH213" s="178"/>
      <c r="AI213" s="178"/>
      <c r="AJ213" s="178"/>
      <c r="AK213" s="178"/>
      <c r="AL213" s="178"/>
      <c r="AM213" s="137"/>
      <c r="AN213" s="137"/>
    </row>
    <row r="214" spans="18:40" ht="15.75" customHeight="1" x14ac:dyDescent="0.25">
      <c r="R214" s="137"/>
      <c r="S214" s="137"/>
      <c r="T214" s="137"/>
      <c r="U214" s="138"/>
      <c r="V214" s="198"/>
      <c r="W214" s="178"/>
      <c r="X214" s="178"/>
      <c r="Y214" s="178"/>
      <c r="Z214" s="178"/>
      <c r="AA214" s="178"/>
      <c r="AB214" s="178"/>
      <c r="AC214" s="178"/>
      <c r="AD214" s="178"/>
      <c r="AE214" s="178"/>
      <c r="AF214" s="178"/>
      <c r="AG214" s="178"/>
      <c r="AH214" s="178"/>
      <c r="AI214" s="178"/>
      <c r="AJ214" s="178"/>
      <c r="AK214" s="178"/>
      <c r="AL214" s="178"/>
      <c r="AM214" s="137"/>
      <c r="AN214" s="137"/>
    </row>
    <row r="215" spans="18:40" ht="15.75" customHeight="1" x14ac:dyDescent="0.25">
      <c r="R215" s="137"/>
      <c r="S215" s="137"/>
      <c r="T215" s="137"/>
      <c r="U215" s="138"/>
      <c r="V215" s="198"/>
      <c r="W215" s="178"/>
      <c r="X215" s="178"/>
      <c r="Y215" s="178"/>
      <c r="Z215" s="178"/>
      <c r="AA215" s="178"/>
      <c r="AB215" s="178"/>
      <c r="AC215" s="178"/>
      <c r="AD215" s="178"/>
      <c r="AE215" s="178"/>
      <c r="AF215" s="178"/>
      <c r="AG215" s="178"/>
      <c r="AH215" s="178"/>
      <c r="AI215" s="178"/>
      <c r="AJ215" s="178"/>
      <c r="AK215" s="178"/>
      <c r="AL215" s="178"/>
      <c r="AM215" s="137"/>
      <c r="AN215" s="137"/>
    </row>
    <row r="216" spans="18:40" ht="15.75" customHeight="1" x14ac:dyDescent="0.25">
      <c r="R216" s="137"/>
      <c r="S216" s="137"/>
      <c r="T216" s="137"/>
      <c r="U216" s="138"/>
      <c r="V216" s="198"/>
      <c r="W216" s="178"/>
      <c r="X216" s="178"/>
      <c r="Y216" s="178"/>
      <c r="Z216" s="178"/>
      <c r="AA216" s="178"/>
      <c r="AB216" s="178"/>
      <c r="AC216" s="178"/>
      <c r="AD216" s="178"/>
      <c r="AE216" s="178"/>
      <c r="AF216" s="178"/>
      <c r="AG216" s="178"/>
      <c r="AH216" s="178"/>
      <c r="AI216" s="178"/>
      <c r="AJ216" s="178"/>
      <c r="AK216" s="178"/>
      <c r="AL216" s="178"/>
      <c r="AM216" s="137"/>
      <c r="AN216" s="137"/>
    </row>
    <row r="217" spans="18:40" ht="15.75" customHeight="1" x14ac:dyDescent="0.25">
      <c r="R217" s="137"/>
      <c r="S217" s="137"/>
      <c r="T217" s="137"/>
      <c r="U217" s="138"/>
      <c r="V217" s="198"/>
      <c r="W217" s="178"/>
      <c r="X217" s="178"/>
      <c r="Y217" s="178"/>
      <c r="Z217" s="178"/>
      <c r="AA217" s="178"/>
      <c r="AB217" s="178"/>
      <c r="AC217" s="178"/>
      <c r="AD217" s="178"/>
      <c r="AE217" s="178"/>
      <c r="AF217" s="178"/>
      <c r="AG217" s="178"/>
      <c r="AH217" s="178"/>
      <c r="AI217" s="178"/>
      <c r="AJ217" s="178"/>
      <c r="AK217" s="178"/>
      <c r="AL217" s="178"/>
      <c r="AM217" s="137"/>
      <c r="AN217" s="137"/>
    </row>
    <row r="218" spans="18:40" ht="15.75" customHeight="1" x14ac:dyDescent="0.25">
      <c r="R218" s="137"/>
      <c r="S218" s="137"/>
      <c r="T218" s="137"/>
      <c r="U218" s="138"/>
      <c r="V218" s="198"/>
      <c r="W218" s="178"/>
      <c r="X218" s="178"/>
      <c r="Y218" s="178"/>
      <c r="Z218" s="178"/>
      <c r="AA218" s="178"/>
      <c r="AB218" s="178"/>
      <c r="AC218" s="178"/>
      <c r="AD218" s="178"/>
      <c r="AE218" s="178"/>
      <c r="AF218" s="178"/>
      <c r="AG218" s="178"/>
      <c r="AH218" s="178"/>
      <c r="AI218" s="178"/>
      <c r="AJ218" s="178"/>
      <c r="AK218" s="178"/>
      <c r="AL218" s="178"/>
      <c r="AM218" s="137"/>
      <c r="AN218" s="137"/>
    </row>
    <row r="219" spans="18:40" ht="15.75" customHeight="1" x14ac:dyDescent="0.25">
      <c r="R219" s="137"/>
      <c r="S219" s="137"/>
      <c r="T219" s="137"/>
      <c r="U219" s="138"/>
      <c r="V219" s="198"/>
      <c r="W219" s="178"/>
      <c r="X219" s="178"/>
      <c r="Y219" s="178"/>
      <c r="Z219" s="178"/>
      <c r="AA219" s="178"/>
      <c r="AB219" s="178"/>
      <c r="AC219" s="178"/>
      <c r="AD219" s="178"/>
      <c r="AE219" s="178"/>
      <c r="AF219" s="178"/>
      <c r="AG219" s="178"/>
      <c r="AH219" s="178"/>
      <c r="AI219" s="178"/>
      <c r="AJ219" s="178"/>
      <c r="AK219" s="178"/>
      <c r="AL219" s="178"/>
      <c r="AM219" s="137"/>
      <c r="AN219" s="137"/>
    </row>
    <row r="220" spans="18:40" ht="15.75" customHeight="1" x14ac:dyDescent="0.25">
      <c r="R220" s="137"/>
      <c r="S220" s="137"/>
      <c r="T220" s="137"/>
      <c r="U220" s="138"/>
      <c r="V220" s="198"/>
      <c r="W220" s="178"/>
      <c r="X220" s="178"/>
      <c r="Y220" s="178"/>
      <c r="Z220" s="178"/>
      <c r="AA220" s="178"/>
      <c r="AB220" s="178"/>
      <c r="AC220" s="178"/>
      <c r="AD220" s="178"/>
      <c r="AE220" s="178"/>
      <c r="AF220" s="178"/>
      <c r="AG220" s="178"/>
      <c r="AH220" s="178"/>
      <c r="AI220" s="178"/>
      <c r="AJ220" s="178"/>
      <c r="AK220" s="178"/>
      <c r="AL220" s="178"/>
      <c r="AM220" s="137"/>
      <c r="AN220" s="137"/>
    </row>
    <row r="221" spans="18:40" ht="15.75" customHeight="1" x14ac:dyDescent="0.25">
      <c r="R221" s="137"/>
      <c r="S221" s="137"/>
      <c r="T221" s="137"/>
      <c r="U221" s="138"/>
      <c r="V221" s="198"/>
      <c r="W221" s="178"/>
      <c r="X221" s="178"/>
      <c r="Y221" s="178"/>
      <c r="Z221" s="178"/>
      <c r="AA221" s="178"/>
      <c r="AB221" s="178"/>
      <c r="AC221" s="178"/>
      <c r="AD221" s="178"/>
      <c r="AE221" s="178"/>
      <c r="AF221" s="178"/>
      <c r="AG221" s="178"/>
      <c r="AH221" s="178"/>
      <c r="AI221" s="178"/>
      <c r="AJ221" s="178"/>
      <c r="AK221" s="178"/>
      <c r="AL221" s="178"/>
      <c r="AM221" s="137"/>
      <c r="AN221" s="137"/>
    </row>
    <row r="222" spans="18:40" ht="15.75" customHeight="1" x14ac:dyDescent="0.25">
      <c r="R222" s="137"/>
      <c r="S222" s="137"/>
      <c r="T222" s="137"/>
      <c r="U222" s="138"/>
      <c r="V222" s="198"/>
      <c r="W222" s="178"/>
      <c r="X222" s="178"/>
      <c r="Y222" s="178"/>
      <c r="Z222" s="178"/>
      <c r="AA222" s="178"/>
      <c r="AB222" s="178"/>
      <c r="AC222" s="178"/>
      <c r="AD222" s="178"/>
      <c r="AE222" s="178"/>
      <c r="AF222" s="178"/>
      <c r="AG222" s="178"/>
      <c r="AH222" s="178"/>
      <c r="AI222" s="178"/>
      <c r="AJ222" s="178"/>
      <c r="AK222" s="178"/>
      <c r="AL222" s="178"/>
      <c r="AM222" s="137"/>
      <c r="AN222" s="137"/>
    </row>
    <row r="223" spans="18:40" ht="15.75" customHeight="1" x14ac:dyDescent="0.25">
      <c r="R223" s="137"/>
      <c r="S223" s="137"/>
      <c r="T223" s="137"/>
      <c r="U223" s="138"/>
      <c r="V223" s="198"/>
      <c r="W223" s="178"/>
      <c r="X223" s="178"/>
      <c r="Y223" s="178"/>
      <c r="Z223" s="178"/>
      <c r="AA223" s="178"/>
      <c r="AB223" s="178"/>
      <c r="AC223" s="178"/>
      <c r="AD223" s="178"/>
      <c r="AE223" s="178"/>
      <c r="AF223" s="178"/>
      <c r="AG223" s="178"/>
      <c r="AH223" s="178"/>
      <c r="AI223" s="178"/>
      <c r="AJ223" s="178"/>
      <c r="AK223" s="178"/>
      <c r="AL223" s="178"/>
      <c r="AM223" s="137"/>
      <c r="AN223" s="137"/>
    </row>
    <row r="224" spans="18:40" ht="15.75" customHeight="1" x14ac:dyDescent="0.25">
      <c r="R224" s="137"/>
      <c r="S224" s="137"/>
      <c r="T224" s="137"/>
      <c r="U224" s="138"/>
      <c r="V224" s="198"/>
      <c r="W224" s="178"/>
      <c r="X224" s="178"/>
      <c r="Y224" s="178"/>
      <c r="Z224" s="178"/>
      <c r="AA224" s="178"/>
      <c r="AB224" s="178"/>
      <c r="AC224" s="178"/>
      <c r="AD224" s="178"/>
      <c r="AE224" s="178"/>
      <c r="AF224" s="178"/>
      <c r="AG224" s="178"/>
      <c r="AH224" s="178"/>
      <c r="AI224" s="178"/>
      <c r="AJ224" s="178"/>
      <c r="AK224" s="178"/>
      <c r="AL224" s="178"/>
      <c r="AM224" s="137"/>
      <c r="AN224" s="137"/>
    </row>
    <row r="225" spans="18:40" ht="15.75" customHeight="1" x14ac:dyDescent="0.25">
      <c r="R225" s="137"/>
      <c r="S225" s="137"/>
      <c r="T225" s="137"/>
      <c r="U225" s="138"/>
      <c r="V225" s="198"/>
      <c r="W225" s="178"/>
      <c r="X225" s="178"/>
      <c r="Y225" s="178"/>
      <c r="Z225" s="178"/>
      <c r="AA225" s="178"/>
      <c r="AB225" s="178"/>
      <c r="AC225" s="178"/>
      <c r="AD225" s="178"/>
      <c r="AE225" s="178"/>
      <c r="AF225" s="178"/>
      <c r="AG225" s="178"/>
      <c r="AH225" s="178"/>
      <c r="AI225" s="178"/>
      <c r="AJ225" s="178"/>
      <c r="AK225" s="178"/>
      <c r="AL225" s="178"/>
      <c r="AM225" s="137"/>
      <c r="AN225" s="137"/>
    </row>
    <row r="226" spans="18:40" ht="15.75" customHeight="1" x14ac:dyDescent="0.25">
      <c r="R226" s="137"/>
      <c r="S226" s="137"/>
      <c r="T226" s="137"/>
      <c r="U226" s="138"/>
      <c r="V226" s="198"/>
      <c r="W226" s="178"/>
      <c r="X226" s="178"/>
      <c r="Y226" s="178"/>
      <c r="Z226" s="178"/>
      <c r="AA226" s="178"/>
      <c r="AB226" s="178"/>
      <c r="AC226" s="178"/>
      <c r="AD226" s="178"/>
      <c r="AE226" s="178"/>
      <c r="AF226" s="178"/>
      <c r="AG226" s="178"/>
      <c r="AH226" s="178"/>
      <c r="AI226" s="178"/>
      <c r="AJ226" s="178"/>
      <c r="AK226" s="178"/>
      <c r="AL226" s="178"/>
      <c r="AM226" s="137"/>
      <c r="AN226" s="137"/>
    </row>
    <row r="227" spans="18:40" ht="15.75" customHeight="1" x14ac:dyDescent="0.25">
      <c r="R227" s="137"/>
      <c r="S227" s="137"/>
      <c r="T227" s="137"/>
      <c r="U227" s="138"/>
      <c r="V227" s="198"/>
      <c r="W227" s="178"/>
      <c r="X227" s="178"/>
      <c r="Y227" s="178"/>
      <c r="Z227" s="178"/>
      <c r="AA227" s="178"/>
      <c r="AB227" s="178"/>
      <c r="AC227" s="178"/>
      <c r="AD227" s="178"/>
      <c r="AE227" s="178"/>
      <c r="AF227" s="178"/>
      <c r="AG227" s="178"/>
      <c r="AH227" s="178"/>
      <c r="AI227" s="178"/>
      <c r="AJ227" s="178"/>
      <c r="AK227" s="178"/>
      <c r="AL227" s="178"/>
      <c r="AM227" s="137"/>
      <c r="AN227" s="137"/>
    </row>
    <row r="228" spans="18:40" ht="15.75" customHeight="1" x14ac:dyDescent="0.25">
      <c r="R228" s="137"/>
      <c r="S228" s="137"/>
      <c r="T228" s="137"/>
      <c r="U228" s="138"/>
      <c r="V228" s="198"/>
      <c r="W228" s="178"/>
      <c r="X228" s="178"/>
      <c r="Y228" s="178"/>
      <c r="Z228" s="178"/>
      <c r="AA228" s="178"/>
      <c r="AB228" s="178"/>
      <c r="AC228" s="178"/>
      <c r="AD228" s="178"/>
      <c r="AE228" s="178"/>
      <c r="AF228" s="178"/>
      <c r="AG228" s="178"/>
      <c r="AH228" s="178"/>
      <c r="AI228" s="178"/>
      <c r="AJ228" s="178"/>
      <c r="AK228" s="178"/>
      <c r="AL228" s="178"/>
      <c r="AM228" s="137"/>
      <c r="AN228" s="137"/>
    </row>
    <row r="229" spans="18:40" ht="15.75" customHeight="1" x14ac:dyDescent="0.25">
      <c r="R229" s="137"/>
      <c r="S229" s="137"/>
      <c r="T229" s="137"/>
      <c r="U229" s="138"/>
      <c r="V229" s="198"/>
      <c r="W229" s="178"/>
      <c r="X229" s="178"/>
      <c r="Y229" s="178"/>
      <c r="Z229" s="178"/>
      <c r="AA229" s="178"/>
      <c r="AB229" s="178"/>
      <c r="AC229" s="178"/>
      <c r="AD229" s="178"/>
      <c r="AE229" s="178"/>
      <c r="AF229" s="178"/>
      <c r="AG229" s="178"/>
      <c r="AH229" s="178"/>
      <c r="AI229" s="178"/>
      <c r="AJ229" s="178"/>
      <c r="AK229" s="178"/>
      <c r="AL229" s="178"/>
      <c r="AM229" s="137"/>
      <c r="AN229" s="137"/>
    </row>
    <row r="230" spans="18:40" ht="15.75" customHeight="1" x14ac:dyDescent="0.25">
      <c r="R230" s="137"/>
      <c r="S230" s="137"/>
      <c r="T230" s="137"/>
      <c r="U230" s="138"/>
      <c r="V230" s="198"/>
      <c r="W230" s="178"/>
      <c r="X230" s="178"/>
      <c r="Y230" s="178"/>
      <c r="Z230" s="178"/>
      <c r="AA230" s="178"/>
      <c r="AB230" s="178"/>
      <c r="AC230" s="178"/>
      <c r="AD230" s="178"/>
      <c r="AE230" s="178"/>
      <c r="AF230" s="178"/>
      <c r="AG230" s="178"/>
      <c r="AH230" s="178"/>
      <c r="AI230" s="178"/>
      <c r="AJ230" s="178"/>
      <c r="AK230" s="178"/>
      <c r="AL230" s="178"/>
      <c r="AM230" s="137"/>
      <c r="AN230" s="137"/>
    </row>
    <row r="231" spans="18:40" ht="15.75" customHeight="1" x14ac:dyDescent="0.25">
      <c r="R231" s="137"/>
      <c r="S231" s="137"/>
      <c r="T231" s="137"/>
      <c r="U231" s="138"/>
      <c r="V231" s="198"/>
      <c r="W231" s="178"/>
      <c r="X231" s="178"/>
      <c r="Y231" s="178"/>
      <c r="Z231" s="178"/>
      <c r="AA231" s="178"/>
      <c r="AB231" s="178"/>
      <c r="AC231" s="178"/>
      <c r="AD231" s="178"/>
      <c r="AE231" s="178"/>
      <c r="AF231" s="178"/>
      <c r="AG231" s="178"/>
      <c r="AH231" s="178"/>
      <c r="AI231" s="178"/>
      <c r="AJ231" s="178"/>
      <c r="AK231" s="178"/>
      <c r="AL231" s="178"/>
      <c r="AM231" s="137"/>
      <c r="AN231" s="137"/>
    </row>
    <row r="232" spans="18:40" ht="15.75" customHeight="1" x14ac:dyDescent="0.25">
      <c r="R232" s="137"/>
      <c r="S232" s="137"/>
      <c r="T232" s="137"/>
      <c r="U232" s="138"/>
      <c r="V232" s="198"/>
      <c r="W232" s="178"/>
      <c r="X232" s="178"/>
      <c r="Y232" s="178"/>
      <c r="Z232" s="178"/>
      <c r="AA232" s="178"/>
      <c r="AB232" s="178"/>
      <c r="AC232" s="178"/>
      <c r="AD232" s="178"/>
      <c r="AE232" s="178"/>
      <c r="AF232" s="178"/>
      <c r="AG232" s="178"/>
      <c r="AH232" s="178"/>
      <c r="AI232" s="178"/>
      <c r="AJ232" s="178"/>
      <c r="AK232" s="178"/>
      <c r="AL232" s="178"/>
      <c r="AM232" s="137"/>
      <c r="AN232" s="137"/>
    </row>
    <row r="233" spans="18:40" ht="15.75" customHeight="1" x14ac:dyDescent="0.25">
      <c r="R233" s="137"/>
      <c r="S233" s="137"/>
      <c r="T233" s="137"/>
      <c r="U233" s="138"/>
      <c r="V233" s="198"/>
      <c r="W233" s="178"/>
      <c r="X233" s="178"/>
      <c r="Y233" s="178"/>
      <c r="Z233" s="178"/>
      <c r="AA233" s="178"/>
      <c r="AB233" s="178"/>
      <c r="AC233" s="178"/>
      <c r="AD233" s="178"/>
      <c r="AE233" s="178"/>
      <c r="AF233" s="178"/>
      <c r="AG233" s="178"/>
      <c r="AH233" s="178"/>
      <c r="AI233" s="178"/>
      <c r="AJ233" s="178"/>
      <c r="AK233" s="178"/>
      <c r="AL233" s="178"/>
      <c r="AM233" s="137"/>
      <c r="AN233" s="137"/>
    </row>
    <row r="234" spans="18:40" ht="15.75" customHeight="1" x14ac:dyDescent="0.25">
      <c r="R234" s="137"/>
      <c r="S234" s="137"/>
      <c r="T234" s="137"/>
      <c r="U234" s="138"/>
      <c r="V234" s="198"/>
      <c r="W234" s="178"/>
      <c r="X234" s="178"/>
      <c r="Y234" s="178"/>
      <c r="Z234" s="178"/>
      <c r="AA234" s="178"/>
      <c r="AB234" s="178"/>
      <c r="AC234" s="178"/>
      <c r="AD234" s="178"/>
      <c r="AE234" s="178"/>
      <c r="AF234" s="178"/>
      <c r="AG234" s="178"/>
      <c r="AH234" s="178"/>
      <c r="AI234" s="178"/>
      <c r="AJ234" s="178"/>
      <c r="AK234" s="178"/>
      <c r="AL234" s="178"/>
      <c r="AM234" s="137"/>
      <c r="AN234" s="137"/>
    </row>
    <row r="235" spans="18:40" ht="15.75" customHeight="1" x14ac:dyDescent="0.25">
      <c r="R235" s="137"/>
      <c r="S235" s="137"/>
      <c r="T235" s="137"/>
      <c r="U235" s="138"/>
      <c r="V235" s="198"/>
      <c r="W235" s="178"/>
      <c r="X235" s="178"/>
      <c r="Y235" s="178"/>
      <c r="Z235" s="178"/>
      <c r="AA235" s="178"/>
      <c r="AB235" s="178"/>
      <c r="AC235" s="178"/>
      <c r="AD235" s="178"/>
      <c r="AE235" s="178"/>
      <c r="AF235" s="178"/>
      <c r="AG235" s="178"/>
      <c r="AH235" s="178"/>
      <c r="AI235" s="178"/>
      <c r="AJ235" s="178"/>
      <c r="AK235" s="178"/>
      <c r="AL235" s="178"/>
      <c r="AM235" s="137"/>
      <c r="AN235" s="137"/>
    </row>
    <row r="236" spans="18:40" ht="15.75" customHeight="1" x14ac:dyDescent="0.25">
      <c r="R236" s="137"/>
      <c r="S236" s="137"/>
      <c r="T236" s="137"/>
      <c r="U236" s="138"/>
      <c r="V236" s="198"/>
      <c r="W236" s="178"/>
      <c r="X236" s="178"/>
      <c r="Y236" s="178"/>
      <c r="Z236" s="178"/>
      <c r="AA236" s="178"/>
      <c r="AB236" s="178"/>
      <c r="AC236" s="178"/>
      <c r="AD236" s="178"/>
      <c r="AE236" s="178"/>
      <c r="AF236" s="178"/>
      <c r="AG236" s="178"/>
      <c r="AH236" s="178"/>
      <c r="AI236" s="178"/>
      <c r="AJ236" s="178"/>
      <c r="AK236" s="178"/>
      <c r="AL236" s="178"/>
      <c r="AM236" s="137"/>
      <c r="AN236" s="137"/>
    </row>
    <row r="237" spans="18:40" ht="15.75" customHeight="1" x14ac:dyDescent="0.25">
      <c r="R237" s="137"/>
      <c r="S237" s="137"/>
      <c r="T237" s="137"/>
      <c r="U237" s="138"/>
      <c r="V237" s="198"/>
      <c r="W237" s="178"/>
      <c r="X237" s="178"/>
      <c r="Y237" s="178"/>
      <c r="Z237" s="178"/>
      <c r="AA237" s="178"/>
      <c r="AB237" s="178"/>
      <c r="AC237" s="178"/>
      <c r="AD237" s="178"/>
      <c r="AE237" s="178"/>
      <c r="AF237" s="178"/>
      <c r="AG237" s="178"/>
      <c r="AH237" s="178"/>
      <c r="AI237" s="178"/>
      <c r="AJ237" s="178"/>
      <c r="AK237" s="178"/>
      <c r="AL237" s="178"/>
      <c r="AM237" s="137"/>
      <c r="AN237" s="137"/>
    </row>
    <row r="238" spans="18:40" ht="15.75" customHeight="1" x14ac:dyDescent="0.25">
      <c r="R238" s="137"/>
      <c r="S238" s="137"/>
      <c r="T238" s="137"/>
      <c r="U238" s="138"/>
      <c r="V238" s="198"/>
      <c r="W238" s="178"/>
      <c r="X238" s="178"/>
      <c r="Y238" s="178"/>
      <c r="Z238" s="178"/>
      <c r="AA238" s="178"/>
      <c r="AB238" s="178"/>
      <c r="AC238" s="178"/>
      <c r="AD238" s="178"/>
      <c r="AE238" s="178"/>
      <c r="AF238" s="178"/>
      <c r="AG238" s="178"/>
      <c r="AH238" s="178"/>
      <c r="AI238" s="178"/>
      <c r="AJ238" s="178"/>
      <c r="AK238" s="178"/>
      <c r="AL238" s="178"/>
      <c r="AM238" s="137"/>
      <c r="AN238" s="137"/>
    </row>
    <row r="239" spans="18:40" ht="15.75" customHeight="1" x14ac:dyDescent="0.25">
      <c r="R239" s="137"/>
      <c r="S239" s="137"/>
      <c r="T239" s="137"/>
      <c r="U239" s="138"/>
      <c r="V239" s="198"/>
      <c r="W239" s="178"/>
      <c r="X239" s="178"/>
      <c r="Y239" s="178"/>
      <c r="Z239" s="178"/>
      <c r="AA239" s="178"/>
      <c r="AB239" s="178"/>
      <c r="AC239" s="178"/>
      <c r="AD239" s="178"/>
      <c r="AE239" s="178"/>
      <c r="AF239" s="178"/>
      <c r="AG239" s="178"/>
      <c r="AH239" s="178"/>
      <c r="AI239" s="178"/>
      <c r="AJ239" s="178"/>
      <c r="AK239" s="178"/>
      <c r="AL239" s="178"/>
      <c r="AM239" s="137"/>
      <c r="AN239" s="137"/>
    </row>
    <row r="240" spans="18:40" ht="15.75" customHeight="1" x14ac:dyDescent="0.25">
      <c r="R240" s="137"/>
      <c r="S240" s="137"/>
      <c r="T240" s="137"/>
      <c r="U240" s="138"/>
      <c r="V240" s="198"/>
      <c r="W240" s="178"/>
      <c r="X240" s="178"/>
      <c r="Y240" s="178"/>
      <c r="Z240" s="178"/>
      <c r="AA240" s="178"/>
      <c r="AB240" s="178"/>
      <c r="AC240" s="178"/>
      <c r="AD240" s="178"/>
      <c r="AE240" s="178"/>
      <c r="AF240" s="178"/>
      <c r="AG240" s="178"/>
      <c r="AH240" s="178"/>
      <c r="AI240" s="178"/>
      <c r="AJ240" s="178"/>
      <c r="AK240" s="178"/>
      <c r="AL240" s="178"/>
      <c r="AM240" s="137"/>
      <c r="AN240" s="137"/>
    </row>
    <row r="241" spans="18:40" ht="15.75" customHeight="1" x14ac:dyDescent="0.25">
      <c r="R241" s="137"/>
      <c r="S241" s="137"/>
      <c r="T241" s="137"/>
      <c r="U241" s="138"/>
      <c r="V241" s="198"/>
      <c r="W241" s="178"/>
      <c r="X241" s="178"/>
      <c r="Y241" s="178"/>
      <c r="Z241" s="178"/>
      <c r="AA241" s="178"/>
      <c r="AB241" s="178"/>
      <c r="AC241" s="178"/>
      <c r="AD241" s="178"/>
      <c r="AE241" s="178"/>
      <c r="AF241" s="178"/>
      <c r="AG241" s="178"/>
      <c r="AH241" s="178"/>
      <c r="AI241" s="178"/>
      <c r="AJ241" s="178"/>
      <c r="AK241" s="178"/>
      <c r="AL241" s="178"/>
      <c r="AM241" s="137"/>
      <c r="AN241" s="137"/>
    </row>
    <row r="242" spans="18:40" ht="15.75" customHeight="1" x14ac:dyDescent="0.25">
      <c r="R242" s="137"/>
      <c r="S242" s="137"/>
      <c r="T242" s="137"/>
      <c r="U242" s="138"/>
      <c r="V242" s="198"/>
      <c r="W242" s="178"/>
      <c r="X242" s="178"/>
      <c r="Y242" s="178"/>
      <c r="Z242" s="178"/>
      <c r="AA242" s="178"/>
      <c r="AB242" s="178"/>
      <c r="AC242" s="178"/>
      <c r="AD242" s="178"/>
      <c r="AE242" s="178"/>
      <c r="AF242" s="178"/>
      <c r="AG242" s="178"/>
      <c r="AH242" s="178"/>
      <c r="AI242" s="178"/>
      <c r="AJ242" s="178"/>
      <c r="AK242" s="178"/>
      <c r="AL242" s="178"/>
      <c r="AM242" s="137"/>
      <c r="AN242" s="137"/>
    </row>
    <row r="243" spans="18:40" ht="15.75" customHeight="1" x14ac:dyDescent="0.25">
      <c r="R243" s="137"/>
      <c r="S243" s="137"/>
      <c r="T243" s="137"/>
      <c r="U243" s="138"/>
      <c r="V243" s="198"/>
      <c r="W243" s="178"/>
      <c r="X243" s="178"/>
      <c r="Y243" s="178"/>
      <c r="Z243" s="178"/>
      <c r="AA243" s="178"/>
      <c r="AB243" s="178"/>
      <c r="AC243" s="178"/>
      <c r="AD243" s="178"/>
      <c r="AE243" s="178"/>
      <c r="AF243" s="178"/>
      <c r="AG243" s="178"/>
      <c r="AH243" s="178"/>
      <c r="AI243" s="178"/>
      <c r="AJ243" s="178"/>
      <c r="AK243" s="178"/>
      <c r="AL243" s="178"/>
      <c r="AM243" s="137"/>
      <c r="AN243" s="137"/>
    </row>
    <row r="244" spans="18:40" ht="15.75" customHeight="1" x14ac:dyDescent="0.25">
      <c r="R244" s="137"/>
      <c r="S244" s="137"/>
      <c r="T244" s="137"/>
      <c r="U244" s="138"/>
      <c r="V244" s="198"/>
      <c r="W244" s="178"/>
      <c r="X244" s="178"/>
      <c r="Y244" s="178"/>
      <c r="Z244" s="178"/>
      <c r="AA244" s="178"/>
      <c r="AB244" s="178"/>
      <c r="AC244" s="178"/>
      <c r="AD244" s="178"/>
      <c r="AE244" s="178"/>
      <c r="AF244" s="178"/>
      <c r="AG244" s="178"/>
      <c r="AH244" s="178"/>
      <c r="AI244" s="178"/>
      <c r="AJ244" s="178"/>
      <c r="AK244" s="178"/>
      <c r="AL244" s="178"/>
      <c r="AM244" s="137"/>
      <c r="AN244" s="137"/>
    </row>
    <row r="245" spans="18:40" ht="15.75" customHeight="1" x14ac:dyDescent="0.25">
      <c r="R245" s="137"/>
      <c r="S245" s="137"/>
      <c r="T245" s="137"/>
      <c r="U245" s="138"/>
      <c r="V245" s="198"/>
      <c r="W245" s="178"/>
      <c r="X245" s="178"/>
      <c r="Y245" s="178"/>
      <c r="Z245" s="178"/>
      <c r="AA245" s="178"/>
      <c r="AB245" s="178"/>
      <c r="AC245" s="178"/>
      <c r="AD245" s="178"/>
      <c r="AE245" s="178"/>
      <c r="AF245" s="178"/>
      <c r="AG245" s="178"/>
      <c r="AH245" s="178"/>
      <c r="AI245" s="178"/>
      <c r="AJ245" s="178"/>
      <c r="AK245" s="178"/>
      <c r="AL245" s="178"/>
      <c r="AM245" s="137"/>
      <c r="AN245" s="137"/>
    </row>
    <row r="246" spans="18:40" ht="15.75" customHeight="1" x14ac:dyDescent="0.25">
      <c r="R246" s="137"/>
      <c r="S246" s="137"/>
      <c r="T246" s="137"/>
      <c r="U246" s="138"/>
      <c r="V246" s="198"/>
      <c r="W246" s="178"/>
      <c r="X246" s="178"/>
      <c r="Y246" s="178"/>
      <c r="Z246" s="178"/>
      <c r="AA246" s="178"/>
      <c r="AB246" s="178"/>
      <c r="AC246" s="178"/>
      <c r="AD246" s="178"/>
      <c r="AE246" s="178"/>
      <c r="AF246" s="178"/>
      <c r="AG246" s="178"/>
      <c r="AH246" s="178"/>
      <c r="AI246" s="178"/>
      <c r="AJ246" s="178"/>
      <c r="AK246" s="178"/>
      <c r="AL246" s="178"/>
      <c r="AM246" s="137"/>
      <c r="AN246" s="137"/>
    </row>
    <row r="247" spans="18:40" ht="15.75" customHeight="1" x14ac:dyDescent="0.25">
      <c r="R247" s="137"/>
      <c r="S247" s="137"/>
      <c r="T247" s="137"/>
      <c r="U247" s="138"/>
      <c r="V247" s="198"/>
      <c r="W247" s="178"/>
      <c r="X247" s="178"/>
      <c r="Y247" s="178"/>
      <c r="Z247" s="178"/>
      <c r="AA247" s="178"/>
      <c r="AB247" s="178"/>
      <c r="AC247" s="178"/>
      <c r="AD247" s="178"/>
      <c r="AE247" s="178"/>
      <c r="AF247" s="178"/>
      <c r="AG247" s="178"/>
      <c r="AH247" s="178"/>
      <c r="AI247" s="178"/>
      <c r="AJ247" s="178"/>
      <c r="AK247" s="178"/>
      <c r="AL247" s="178"/>
      <c r="AM247" s="137"/>
      <c r="AN247" s="137"/>
    </row>
    <row r="248" spans="18:40" ht="15.75" customHeight="1" x14ac:dyDescent="0.25">
      <c r="R248" s="137"/>
      <c r="S248" s="137"/>
      <c r="T248" s="137"/>
      <c r="U248" s="138"/>
      <c r="V248" s="198"/>
      <c r="W248" s="178"/>
      <c r="X248" s="178"/>
      <c r="Y248" s="178"/>
      <c r="Z248" s="178"/>
      <c r="AA248" s="178"/>
      <c r="AB248" s="178"/>
      <c r="AC248" s="178"/>
      <c r="AD248" s="178"/>
      <c r="AE248" s="178"/>
      <c r="AF248" s="178"/>
      <c r="AG248" s="178"/>
      <c r="AH248" s="178"/>
      <c r="AI248" s="178"/>
      <c r="AJ248" s="178"/>
      <c r="AK248" s="178"/>
      <c r="AL248" s="178"/>
      <c r="AM248" s="137"/>
      <c r="AN248" s="137"/>
    </row>
    <row r="249" spans="18:40" ht="15.75" customHeight="1" x14ac:dyDescent="0.25">
      <c r="R249" s="137"/>
      <c r="S249" s="137"/>
      <c r="T249" s="137"/>
      <c r="U249" s="138"/>
      <c r="V249" s="198"/>
      <c r="W249" s="178"/>
      <c r="X249" s="178"/>
      <c r="Y249" s="178"/>
      <c r="Z249" s="178"/>
      <c r="AA249" s="178"/>
      <c r="AB249" s="178"/>
      <c r="AC249" s="178"/>
      <c r="AD249" s="178"/>
      <c r="AE249" s="178"/>
      <c r="AF249" s="178"/>
      <c r="AG249" s="178"/>
      <c r="AH249" s="178"/>
      <c r="AI249" s="178"/>
      <c r="AJ249" s="178"/>
      <c r="AK249" s="178"/>
      <c r="AL249" s="178"/>
      <c r="AM249" s="137"/>
      <c r="AN249" s="137"/>
    </row>
    <row r="250" spans="18:40" ht="15.75" customHeight="1" x14ac:dyDescent="0.25">
      <c r="R250" s="137"/>
      <c r="S250" s="137"/>
      <c r="T250" s="137"/>
      <c r="U250" s="138"/>
      <c r="V250" s="198"/>
      <c r="W250" s="178"/>
      <c r="X250" s="178"/>
      <c r="Y250" s="178"/>
      <c r="Z250" s="178"/>
      <c r="AA250" s="178"/>
      <c r="AB250" s="178"/>
      <c r="AC250" s="178"/>
      <c r="AD250" s="178"/>
      <c r="AE250" s="178"/>
      <c r="AF250" s="178"/>
      <c r="AG250" s="178"/>
      <c r="AH250" s="178"/>
      <c r="AI250" s="178"/>
      <c r="AJ250" s="178"/>
      <c r="AK250" s="178"/>
      <c r="AL250" s="178"/>
      <c r="AM250" s="137"/>
      <c r="AN250" s="137"/>
    </row>
    <row r="251" spans="18:40" ht="15.75" customHeight="1" x14ac:dyDescent="0.25">
      <c r="R251" s="137"/>
      <c r="S251" s="137"/>
      <c r="T251" s="137"/>
      <c r="U251" s="138"/>
      <c r="V251" s="198"/>
      <c r="W251" s="178"/>
      <c r="X251" s="178"/>
      <c r="Y251" s="178"/>
      <c r="Z251" s="178"/>
      <c r="AA251" s="178"/>
      <c r="AB251" s="178"/>
      <c r="AC251" s="178"/>
      <c r="AD251" s="178"/>
      <c r="AE251" s="178"/>
      <c r="AF251" s="178"/>
      <c r="AG251" s="178"/>
      <c r="AH251" s="178"/>
      <c r="AI251" s="178"/>
      <c r="AJ251" s="178"/>
      <c r="AK251" s="178"/>
      <c r="AL251" s="178"/>
      <c r="AM251" s="137"/>
      <c r="AN251" s="137"/>
    </row>
    <row r="252" spans="18:40" ht="15.75" customHeight="1" x14ac:dyDescent="0.25">
      <c r="R252" s="137"/>
      <c r="S252" s="137"/>
      <c r="T252" s="137"/>
      <c r="U252" s="138"/>
      <c r="V252" s="198"/>
      <c r="W252" s="178"/>
      <c r="X252" s="178"/>
      <c r="Y252" s="178"/>
      <c r="Z252" s="178"/>
      <c r="AA252" s="178"/>
      <c r="AB252" s="178"/>
      <c r="AC252" s="178"/>
      <c r="AD252" s="178"/>
      <c r="AE252" s="178"/>
      <c r="AF252" s="178"/>
      <c r="AG252" s="178"/>
      <c r="AH252" s="178"/>
      <c r="AI252" s="178"/>
      <c r="AJ252" s="178"/>
      <c r="AK252" s="178"/>
      <c r="AL252" s="178"/>
      <c r="AM252" s="137"/>
      <c r="AN252" s="137"/>
    </row>
    <row r="253" spans="18:40" ht="15.75" customHeight="1" x14ac:dyDescent="0.25">
      <c r="R253" s="137"/>
      <c r="S253" s="137"/>
      <c r="T253" s="137"/>
      <c r="U253" s="138"/>
      <c r="V253" s="198"/>
      <c r="W253" s="178"/>
      <c r="X253" s="178"/>
      <c r="Y253" s="178"/>
      <c r="Z253" s="178"/>
      <c r="AA253" s="178"/>
      <c r="AB253" s="178"/>
      <c r="AC253" s="178"/>
      <c r="AD253" s="178"/>
      <c r="AE253" s="178"/>
      <c r="AF253" s="178"/>
      <c r="AG253" s="178"/>
      <c r="AH253" s="178"/>
      <c r="AI253" s="178"/>
      <c r="AJ253" s="178"/>
      <c r="AK253" s="178"/>
      <c r="AL253" s="178"/>
      <c r="AM253" s="137"/>
      <c r="AN253" s="137"/>
    </row>
    <row r="254" spans="18:40" ht="15.75" customHeight="1" x14ac:dyDescent="0.25">
      <c r="R254" s="137"/>
      <c r="S254" s="137"/>
      <c r="T254" s="137"/>
      <c r="U254" s="138"/>
      <c r="V254" s="198"/>
      <c r="W254" s="178"/>
      <c r="X254" s="178"/>
      <c r="Y254" s="178"/>
      <c r="Z254" s="178"/>
      <c r="AA254" s="178"/>
      <c r="AB254" s="178"/>
      <c r="AC254" s="178"/>
      <c r="AD254" s="178"/>
      <c r="AE254" s="178"/>
      <c r="AF254" s="178"/>
      <c r="AG254" s="178"/>
      <c r="AH254" s="178"/>
      <c r="AI254" s="178"/>
      <c r="AJ254" s="178"/>
      <c r="AK254" s="178"/>
      <c r="AL254" s="178"/>
      <c r="AM254" s="137"/>
      <c r="AN254" s="137"/>
    </row>
    <row r="255" spans="18:40" ht="15.75" customHeight="1" x14ac:dyDescent="0.25">
      <c r="R255" s="137"/>
      <c r="S255" s="137"/>
      <c r="T255" s="137"/>
      <c r="U255" s="138"/>
      <c r="V255" s="198"/>
      <c r="W255" s="178"/>
      <c r="X255" s="178"/>
      <c r="Y255" s="178"/>
      <c r="Z255" s="178"/>
      <c r="AA255" s="178"/>
      <c r="AB255" s="178"/>
      <c r="AC255" s="178"/>
      <c r="AD255" s="178"/>
      <c r="AE255" s="178"/>
      <c r="AF255" s="178"/>
      <c r="AG255" s="178"/>
      <c r="AH255" s="178"/>
      <c r="AI255" s="178"/>
      <c r="AJ255" s="178"/>
      <c r="AK255" s="178"/>
      <c r="AL255" s="178"/>
      <c r="AM255" s="137"/>
      <c r="AN255" s="137"/>
    </row>
    <row r="256" spans="18:40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">
    <mergeCell ref="B2:Q2"/>
    <mergeCell ref="B3:Q3"/>
    <mergeCell ref="B5:C5"/>
    <mergeCell ref="P5:Q5"/>
    <mergeCell ref="B7:C7"/>
  </mergeCells>
  <pageMargins left="0.7" right="0.7" top="0.75" bottom="0.75" header="0" footer="0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1019"/>
  <sheetViews>
    <sheetView showGridLines="0" workbookViewId="0">
      <selection activeCell="R22" sqref="R22"/>
    </sheetView>
  </sheetViews>
  <sheetFormatPr baseColWidth="10" defaultColWidth="14.42578125" defaultRowHeight="15" customHeight="1" x14ac:dyDescent="0.2"/>
  <cols>
    <col min="1" max="1" width="1.28515625" customWidth="1"/>
    <col min="2" max="2" width="0.85546875" customWidth="1"/>
    <col min="3" max="3" width="16.140625" customWidth="1"/>
    <col min="4" max="4" width="13.5703125" customWidth="1"/>
    <col min="5" max="16" width="9.42578125" customWidth="1"/>
    <col min="17" max="27" width="11.42578125" customWidth="1"/>
  </cols>
  <sheetData>
    <row r="1" spans="2:27" ht="12.75" customHeight="1" x14ac:dyDescent="0.2">
      <c r="R1" s="77"/>
      <c r="S1" s="77"/>
      <c r="T1" s="77"/>
      <c r="U1" s="77"/>
      <c r="V1" s="77"/>
      <c r="W1" s="77"/>
      <c r="X1" s="77"/>
      <c r="Y1" s="77"/>
      <c r="Z1" s="77"/>
      <c r="AA1" s="77"/>
    </row>
    <row r="2" spans="2:27" ht="12.75" customHeight="1" x14ac:dyDescent="0.2">
      <c r="R2" s="77"/>
      <c r="S2" s="77"/>
      <c r="T2" s="77"/>
      <c r="U2" s="77"/>
      <c r="V2" s="77"/>
      <c r="W2" s="77"/>
      <c r="X2" s="77"/>
      <c r="Y2" s="77"/>
      <c r="Z2" s="77"/>
      <c r="AA2" s="77"/>
    </row>
    <row r="3" spans="2:27" ht="16.5" customHeight="1" x14ac:dyDescent="0.25">
      <c r="B3" s="557" t="s">
        <v>289</v>
      </c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R3" s="77"/>
      <c r="S3" s="77"/>
      <c r="T3" s="77"/>
      <c r="U3" s="77"/>
      <c r="V3" s="77"/>
      <c r="W3" s="77"/>
      <c r="X3" s="77"/>
      <c r="Y3" s="77"/>
      <c r="Z3" s="77"/>
      <c r="AA3" s="77"/>
    </row>
    <row r="4" spans="2:27" ht="16.5" customHeight="1" x14ac:dyDescent="0.25">
      <c r="B4" s="557" t="s">
        <v>1</v>
      </c>
      <c r="C4" s="510"/>
      <c r="D4" s="510"/>
      <c r="E4" s="510"/>
      <c r="F4" s="510"/>
      <c r="G4" s="510"/>
      <c r="H4" s="510"/>
      <c r="I4" s="510"/>
      <c r="J4" s="510"/>
      <c r="K4" s="510"/>
      <c r="L4" s="510"/>
      <c r="M4" s="510"/>
      <c r="N4" s="510"/>
      <c r="O4" s="510"/>
      <c r="P4" s="510"/>
      <c r="R4" s="77"/>
      <c r="S4" s="77"/>
      <c r="T4" s="77"/>
      <c r="U4" s="77"/>
      <c r="V4" s="77"/>
      <c r="W4" s="77"/>
      <c r="X4" s="77"/>
      <c r="Y4" s="77"/>
      <c r="Z4" s="77"/>
      <c r="AA4" s="77"/>
    </row>
    <row r="5" spans="2:27" ht="12.75" customHeight="1" x14ac:dyDescent="0.2"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R5" s="77"/>
      <c r="S5" s="77"/>
      <c r="T5" s="77"/>
      <c r="U5" s="77"/>
      <c r="V5" s="77"/>
      <c r="W5" s="77"/>
      <c r="X5" s="77"/>
      <c r="Y5" s="77"/>
      <c r="Z5" s="77"/>
      <c r="AA5" s="77"/>
    </row>
    <row r="6" spans="2:27" ht="15.75" customHeight="1" x14ac:dyDescent="0.25">
      <c r="B6" s="565" t="s">
        <v>290</v>
      </c>
      <c r="C6" s="566"/>
      <c r="D6" s="319" t="s">
        <v>4</v>
      </c>
      <c r="E6" s="319" t="s">
        <v>266</v>
      </c>
      <c r="F6" s="319" t="s">
        <v>275</v>
      </c>
      <c r="G6" s="319" t="s">
        <v>276</v>
      </c>
      <c r="H6" s="319" t="s">
        <v>277</v>
      </c>
      <c r="I6" s="319" t="s">
        <v>278</v>
      </c>
      <c r="J6" s="319" t="s">
        <v>279</v>
      </c>
      <c r="K6" s="319" t="s">
        <v>280</v>
      </c>
      <c r="L6" s="319" t="s">
        <v>281</v>
      </c>
      <c r="M6" s="319" t="s">
        <v>282</v>
      </c>
      <c r="N6" s="319" t="s">
        <v>283</v>
      </c>
      <c r="O6" s="319" t="s">
        <v>284</v>
      </c>
      <c r="P6" s="320" t="s">
        <v>285</v>
      </c>
      <c r="R6" s="77"/>
      <c r="S6" s="77"/>
      <c r="T6" s="77"/>
      <c r="U6" s="77"/>
      <c r="V6" s="77"/>
      <c r="W6" s="77"/>
      <c r="X6" s="77"/>
      <c r="Y6" s="77"/>
      <c r="Z6" s="77"/>
      <c r="AA6" s="77"/>
    </row>
    <row r="7" spans="2:27" ht="15.75" customHeight="1" x14ac:dyDescent="0.25">
      <c r="B7" s="321"/>
      <c r="C7" s="322"/>
      <c r="D7" s="322"/>
      <c r="E7" s="322"/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3"/>
      <c r="R7" s="77"/>
      <c r="S7" s="77"/>
      <c r="T7" s="77"/>
      <c r="U7" s="77"/>
      <c r="V7" s="77"/>
      <c r="W7" s="77"/>
      <c r="X7" s="77"/>
      <c r="Y7" s="77"/>
      <c r="Z7" s="77"/>
      <c r="AA7" s="77"/>
    </row>
    <row r="8" spans="2:27" ht="15.75" customHeight="1" x14ac:dyDescent="0.25">
      <c r="B8" s="567" t="s">
        <v>4</v>
      </c>
      <c r="C8" s="532"/>
      <c r="D8" s="285">
        <f t="shared" ref="D8:P8" si="0">SUM(D10:D14)</f>
        <v>75622.69235582737</v>
      </c>
      <c r="E8" s="285">
        <f t="shared" si="0"/>
        <v>7246.095299999999</v>
      </c>
      <c r="F8" s="285">
        <f t="shared" si="0"/>
        <v>6973.1321688166663</v>
      </c>
      <c r="G8" s="285">
        <f t="shared" si="0"/>
        <v>7921.5611000000008</v>
      </c>
      <c r="H8" s="285">
        <f t="shared" si="0"/>
        <v>7530.0407999999998</v>
      </c>
      <c r="I8" s="285">
        <f t="shared" si="0"/>
        <v>7098.2137000000002</v>
      </c>
      <c r="J8" s="285">
        <f t="shared" si="0"/>
        <v>5991.3512555555562</v>
      </c>
      <c r="K8" s="285">
        <f t="shared" si="0"/>
        <v>5363.3370737704918</v>
      </c>
      <c r="L8" s="285">
        <f t="shared" si="0"/>
        <v>4902.1083422194197</v>
      </c>
      <c r="M8" s="285">
        <f t="shared" si="0"/>
        <v>6078.5157608889622</v>
      </c>
      <c r="N8" s="285">
        <f t="shared" si="0"/>
        <v>4601.0770000000002</v>
      </c>
      <c r="O8" s="285">
        <f t="shared" si="0"/>
        <v>6017.9055100000005</v>
      </c>
      <c r="P8" s="324">
        <f t="shared" si="0"/>
        <v>5899.3543445762698</v>
      </c>
      <c r="R8" s="77"/>
      <c r="S8" s="77"/>
      <c r="T8" s="77"/>
      <c r="U8" s="77"/>
      <c r="V8" s="77"/>
      <c r="W8" s="77"/>
      <c r="X8" s="77"/>
      <c r="Y8" s="77"/>
      <c r="Z8" s="77"/>
      <c r="AA8" s="77"/>
    </row>
    <row r="9" spans="2:27" ht="15" customHeight="1" x14ac:dyDescent="0.2">
      <c r="B9" s="326"/>
      <c r="C9" s="327"/>
      <c r="D9" s="328"/>
      <c r="E9" s="328"/>
      <c r="F9" s="328"/>
      <c r="G9" s="328"/>
      <c r="H9" s="328"/>
      <c r="I9" s="328"/>
      <c r="J9" s="328"/>
      <c r="K9" s="328"/>
      <c r="L9" s="328"/>
      <c r="M9" s="328"/>
      <c r="N9" s="328"/>
      <c r="O9" s="328"/>
      <c r="P9" s="329"/>
      <c r="R9" s="77"/>
      <c r="S9" s="77"/>
      <c r="T9" s="77"/>
      <c r="U9" s="77"/>
      <c r="V9" s="77"/>
      <c r="W9" s="77"/>
      <c r="X9" s="77"/>
      <c r="Y9" s="77"/>
      <c r="Z9" s="77"/>
      <c r="AA9" s="77"/>
    </row>
    <row r="10" spans="2:27" ht="15" customHeight="1" x14ac:dyDescent="0.2">
      <c r="B10" s="326"/>
      <c r="C10" s="327" t="s">
        <v>27</v>
      </c>
      <c r="D10" s="399">
        <f t="shared" ref="D10:D14" si="1">SUM(E10:P10)</f>
        <v>27004.036558816664</v>
      </c>
      <c r="E10" s="400">
        <v>2019.7052999999996</v>
      </c>
      <c r="F10" s="400">
        <v>2923.4221688166654</v>
      </c>
      <c r="G10" s="400">
        <v>2429.5011000000004</v>
      </c>
      <c r="H10" s="400">
        <v>2250.5708000000004</v>
      </c>
      <c r="I10" s="400">
        <v>2559.0436999999997</v>
      </c>
      <c r="J10" s="400">
        <v>2081.9557</v>
      </c>
      <c r="K10" s="400">
        <v>1964.3315</v>
      </c>
      <c r="L10" s="400">
        <v>1892.1246600000002</v>
      </c>
      <c r="M10" s="400">
        <v>1557.4882500000003</v>
      </c>
      <c r="N10" s="400">
        <v>2006.4689999999998</v>
      </c>
      <c r="O10" s="400">
        <v>2940.0915099999997</v>
      </c>
      <c r="P10" s="401">
        <v>2379.3328699999993</v>
      </c>
      <c r="R10" s="77"/>
      <c r="S10" s="77"/>
      <c r="T10" s="77"/>
      <c r="U10" s="77"/>
      <c r="V10" s="77"/>
      <c r="W10" s="77"/>
      <c r="X10" s="77"/>
      <c r="Y10" s="77"/>
      <c r="Z10" s="77"/>
      <c r="AA10" s="77"/>
    </row>
    <row r="11" spans="2:27" ht="15" customHeight="1" x14ac:dyDescent="0.2">
      <c r="B11" s="326"/>
      <c r="C11" s="327" t="s">
        <v>291</v>
      </c>
      <c r="D11" s="399">
        <f t="shared" si="1"/>
        <v>0</v>
      </c>
      <c r="E11" s="399" t="s">
        <v>63</v>
      </c>
      <c r="F11" s="399" t="s">
        <v>63</v>
      </c>
      <c r="G11" s="399" t="s">
        <v>63</v>
      </c>
      <c r="H11" s="399" t="s">
        <v>63</v>
      </c>
      <c r="I11" s="399" t="s">
        <v>63</v>
      </c>
      <c r="J11" s="399" t="s">
        <v>63</v>
      </c>
      <c r="K11" s="399" t="s">
        <v>63</v>
      </c>
      <c r="L11" s="399" t="s">
        <v>63</v>
      </c>
      <c r="M11" s="399" t="s">
        <v>63</v>
      </c>
      <c r="N11" s="399" t="s">
        <v>63</v>
      </c>
      <c r="O11" s="399" t="s">
        <v>63</v>
      </c>
      <c r="P11" s="335" t="s">
        <v>63</v>
      </c>
      <c r="R11" s="77"/>
      <c r="S11" s="77"/>
      <c r="T11" s="77"/>
      <c r="U11" s="77"/>
      <c r="V11" s="77"/>
      <c r="W11" s="77"/>
      <c r="X11" s="77"/>
      <c r="Y11" s="77"/>
      <c r="Z11" s="77"/>
      <c r="AA11" s="77"/>
    </row>
    <row r="12" spans="2:27" ht="15" customHeight="1" x14ac:dyDescent="0.2">
      <c r="B12" s="326"/>
      <c r="C12" s="327" t="s">
        <v>292</v>
      </c>
      <c r="D12" s="399">
        <f t="shared" si="1"/>
        <v>48606.335797010703</v>
      </c>
      <c r="E12" s="400">
        <v>5221.99</v>
      </c>
      <c r="F12" s="400">
        <v>4049.7100000000005</v>
      </c>
      <c r="G12" s="400">
        <v>5492.06</v>
      </c>
      <c r="H12" s="400">
        <v>5279.4699999999993</v>
      </c>
      <c r="I12" s="400">
        <v>4539.17</v>
      </c>
      <c r="J12" s="400">
        <v>3906.5355555555561</v>
      </c>
      <c r="K12" s="400">
        <v>3399.0055737704915</v>
      </c>
      <c r="L12" s="400">
        <v>3008.0036822194202</v>
      </c>
      <c r="M12" s="400">
        <v>4521.0275108889618</v>
      </c>
      <c r="N12" s="400">
        <v>2592.5619999999999</v>
      </c>
      <c r="O12" s="400">
        <v>3076.7800000000007</v>
      </c>
      <c r="P12" s="401">
        <v>3520.021474576271</v>
      </c>
      <c r="R12" s="77"/>
      <c r="S12" s="77"/>
      <c r="T12" s="77"/>
      <c r="U12" s="77"/>
      <c r="V12" s="77"/>
      <c r="W12" s="77"/>
      <c r="X12" s="77"/>
      <c r="Y12" s="77"/>
      <c r="Z12" s="77"/>
      <c r="AA12" s="77"/>
    </row>
    <row r="13" spans="2:27" ht="15" customHeight="1" x14ac:dyDescent="0.2">
      <c r="B13" s="326"/>
      <c r="C13" s="327" t="s">
        <v>66</v>
      </c>
      <c r="D13" s="399">
        <f>SUM(E13:P13)</f>
        <v>0</v>
      </c>
      <c r="E13" s="399">
        <v>0</v>
      </c>
      <c r="F13" s="399">
        <v>0</v>
      </c>
      <c r="G13" s="399">
        <v>0</v>
      </c>
      <c r="H13" s="399">
        <v>0</v>
      </c>
      <c r="I13" s="399">
        <v>0</v>
      </c>
      <c r="J13" s="399">
        <v>0</v>
      </c>
      <c r="K13" s="399">
        <v>0</v>
      </c>
      <c r="L13" s="399">
        <v>0</v>
      </c>
      <c r="M13" s="399">
        <v>0</v>
      </c>
      <c r="N13" s="399">
        <v>0</v>
      </c>
      <c r="O13" s="399">
        <v>0</v>
      </c>
      <c r="P13" s="335">
        <v>0</v>
      </c>
      <c r="R13" s="77"/>
      <c r="S13" s="77"/>
      <c r="T13" s="77"/>
      <c r="U13" s="77"/>
      <c r="V13" s="77"/>
      <c r="W13" s="77"/>
      <c r="X13" s="77"/>
      <c r="Y13" s="77"/>
      <c r="Z13" s="77"/>
      <c r="AA13" s="77"/>
    </row>
    <row r="14" spans="2:27" ht="15" customHeight="1" x14ac:dyDescent="0.2">
      <c r="B14" s="326"/>
      <c r="C14" s="495" t="s">
        <v>114</v>
      </c>
      <c r="D14" s="399">
        <f t="shared" si="1"/>
        <v>12.319999999999993</v>
      </c>
      <c r="E14" s="400">
        <v>4.4000000000000039</v>
      </c>
      <c r="F14" s="400">
        <v>0</v>
      </c>
      <c r="G14" s="400">
        <v>0</v>
      </c>
      <c r="H14" s="400">
        <v>0</v>
      </c>
      <c r="I14" s="400">
        <v>0</v>
      </c>
      <c r="J14" s="400">
        <v>2.8599999999999901</v>
      </c>
      <c r="K14" s="400">
        <v>0</v>
      </c>
      <c r="L14" s="400">
        <v>1.9799999999999989</v>
      </c>
      <c r="M14" s="400">
        <v>0</v>
      </c>
      <c r="N14" s="400">
        <v>2.0460000000000007</v>
      </c>
      <c r="O14" s="400">
        <v>1.0339999999999989</v>
      </c>
      <c r="P14" s="401">
        <v>0</v>
      </c>
      <c r="R14" s="77"/>
      <c r="S14" s="77"/>
      <c r="T14" s="77"/>
      <c r="U14" s="77"/>
      <c r="V14" s="77"/>
      <c r="W14" s="77"/>
      <c r="X14" s="77"/>
      <c r="Y14" s="77"/>
      <c r="Z14" s="77"/>
      <c r="AA14" s="77"/>
    </row>
    <row r="15" spans="2:27" ht="15" customHeight="1" x14ac:dyDescent="0.2">
      <c r="B15" s="331"/>
      <c r="C15" s="332"/>
      <c r="D15" s="332"/>
      <c r="E15" s="333"/>
      <c r="F15" s="333"/>
      <c r="G15" s="333"/>
      <c r="H15" s="333"/>
      <c r="I15" s="333"/>
      <c r="J15" s="333"/>
      <c r="K15" s="333"/>
      <c r="L15" s="333"/>
      <c r="M15" s="333"/>
      <c r="N15" s="333"/>
      <c r="O15" s="333"/>
      <c r="P15" s="334"/>
      <c r="R15" s="77"/>
      <c r="S15" s="77"/>
      <c r="T15" s="77"/>
      <c r="U15" s="77"/>
      <c r="V15" s="77"/>
      <c r="W15" s="77"/>
      <c r="X15" s="77"/>
      <c r="Y15" s="77"/>
      <c r="Z15" s="77"/>
      <c r="AA15" s="77"/>
    </row>
    <row r="16" spans="2:27" ht="12.75" customHeight="1" x14ac:dyDescent="0.2">
      <c r="B16" s="121" t="s">
        <v>287</v>
      </c>
      <c r="C16" s="92"/>
      <c r="D16" s="121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R16" s="77"/>
      <c r="S16" s="77"/>
      <c r="T16" s="77"/>
      <c r="U16" s="77"/>
      <c r="V16" s="77"/>
      <c r="W16" s="77"/>
      <c r="X16" s="77"/>
      <c r="Y16" s="77"/>
      <c r="Z16" s="77"/>
      <c r="AA16" s="77"/>
    </row>
    <row r="17" spans="1:27" ht="12.75" customHeight="1" x14ac:dyDescent="0.2">
      <c r="B17" s="30" t="s">
        <v>34</v>
      </c>
      <c r="R17" s="77"/>
      <c r="S17" s="77"/>
      <c r="T17" s="77"/>
      <c r="U17" s="77"/>
      <c r="V17" s="77"/>
      <c r="W17" s="77"/>
      <c r="X17" s="77"/>
      <c r="Y17" s="77"/>
      <c r="Z17" s="77"/>
      <c r="AA17" s="77"/>
    </row>
    <row r="18" spans="1:27" ht="12.75" customHeight="1" x14ac:dyDescent="0.2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77"/>
      <c r="S18" s="77"/>
      <c r="T18" s="77"/>
      <c r="U18" s="77"/>
      <c r="V18" s="77"/>
      <c r="W18" s="77"/>
      <c r="X18" s="77"/>
      <c r="Y18" s="77"/>
      <c r="Z18" s="77"/>
      <c r="AA18" s="77"/>
    </row>
    <row r="19" spans="1:27" ht="12.75" customHeight="1" x14ac:dyDescent="0.2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77"/>
      <c r="S19" s="77"/>
      <c r="T19" s="77"/>
      <c r="U19" s="77"/>
      <c r="V19" s="77"/>
      <c r="W19" s="77"/>
      <c r="X19" s="77"/>
      <c r="Y19" s="77"/>
      <c r="Z19" s="77"/>
      <c r="AA19" s="77"/>
    </row>
    <row r="20" spans="1:27" ht="12.75" customHeight="1" x14ac:dyDescent="0.2">
      <c r="A20" s="92"/>
      <c r="B20" s="92"/>
      <c r="C20" s="92"/>
      <c r="D20" s="147" t="s">
        <v>266</v>
      </c>
      <c r="E20" s="147" t="s">
        <v>275</v>
      </c>
      <c r="F20" s="147" t="s">
        <v>276</v>
      </c>
      <c r="G20" s="147" t="s">
        <v>277</v>
      </c>
      <c r="H20" s="147" t="s">
        <v>278</v>
      </c>
      <c r="I20" s="147" t="s">
        <v>279</v>
      </c>
      <c r="J20" s="147" t="s">
        <v>280</v>
      </c>
      <c r="K20" s="147" t="s">
        <v>281</v>
      </c>
      <c r="L20" s="147" t="s">
        <v>282</v>
      </c>
      <c r="M20" s="147" t="s">
        <v>283</v>
      </c>
      <c r="N20" s="147" t="s">
        <v>284</v>
      </c>
      <c r="O20" s="147" t="s">
        <v>285</v>
      </c>
      <c r="P20" s="92"/>
      <c r="Q20" s="92"/>
      <c r="R20" s="77"/>
      <c r="S20" s="77"/>
      <c r="T20" s="77"/>
      <c r="U20" s="77"/>
      <c r="V20" s="77"/>
      <c r="W20" s="77"/>
      <c r="X20" s="77"/>
      <c r="Y20" s="77"/>
      <c r="Z20" s="77"/>
      <c r="AA20" s="77"/>
    </row>
    <row r="21" spans="1:27" ht="12.75" customHeight="1" x14ac:dyDescent="0.2">
      <c r="A21" s="92"/>
      <c r="B21" s="92"/>
      <c r="C21" s="92" t="s">
        <v>27</v>
      </c>
      <c r="D21" s="36">
        <f t="shared" ref="D21:O21" si="2">+E10</f>
        <v>2019.7052999999996</v>
      </c>
      <c r="E21" s="36">
        <f t="shared" si="2"/>
        <v>2923.4221688166654</v>
      </c>
      <c r="F21" s="36">
        <f t="shared" si="2"/>
        <v>2429.5011000000004</v>
      </c>
      <c r="G21" s="36">
        <f t="shared" si="2"/>
        <v>2250.5708000000004</v>
      </c>
      <c r="H21" s="36">
        <f t="shared" si="2"/>
        <v>2559.0436999999997</v>
      </c>
      <c r="I21" s="36">
        <f t="shared" si="2"/>
        <v>2081.9557</v>
      </c>
      <c r="J21" s="36">
        <f t="shared" si="2"/>
        <v>1964.3315</v>
      </c>
      <c r="K21" s="36">
        <f t="shared" si="2"/>
        <v>1892.1246600000002</v>
      </c>
      <c r="L21" s="36">
        <f t="shared" si="2"/>
        <v>1557.4882500000003</v>
      </c>
      <c r="M21" s="36">
        <f t="shared" si="2"/>
        <v>2006.4689999999998</v>
      </c>
      <c r="N21" s="36">
        <f t="shared" si="2"/>
        <v>2940.0915099999997</v>
      </c>
      <c r="O21" s="36">
        <f t="shared" si="2"/>
        <v>2379.3328699999993</v>
      </c>
      <c r="P21" s="92"/>
      <c r="Q21" s="92"/>
      <c r="R21" s="77"/>
      <c r="S21" s="77"/>
      <c r="T21" s="77"/>
      <c r="U21" s="77"/>
      <c r="V21" s="77"/>
      <c r="W21" s="77"/>
      <c r="X21" s="77"/>
      <c r="Y21" s="77"/>
      <c r="Z21" s="77"/>
      <c r="AA21" s="77"/>
    </row>
    <row r="22" spans="1:27" ht="12.75" customHeight="1" x14ac:dyDescent="0.2">
      <c r="A22" s="92"/>
      <c r="B22" s="92"/>
      <c r="C22" s="92" t="str">
        <f>+C12</f>
        <v>Algas</v>
      </c>
      <c r="D22" s="36">
        <f t="shared" ref="D22:O22" si="3">+E12</f>
        <v>5221.99</v>
      </c>
      <c r="E22" s="36">
        <f t="shared" si="3"/>
        <v>4049.7100000000005</v>
      </c>
      <c r="F22" s="36">
        <f t="shared" si="3"/>
        <v>5492.06</v>
      </c>
      <c r="G22" s="36">
        <f t="shared" si="3"/>
        <v>5279.4699999999993</v>
      </c>
      <c r="H22" s="36">
        <f t="shared" si="3"/>
        <v>4539.17</v>
      </c>
      <c r="I22" s="36">
        <f t="shared" si="3"/>
        <v>3906.5355555555561</v>
      </c>
      <c r="J22" s="36">
        <f t="shared" si="3"/>
        <v>3399.0055737704915</v>
      </c>
      <c r="K22" s="36">
        <f t="shared" si="3"/>
        <v>3008.0036822194202</v>
      </c>
      <c r="L22" s="36">
        <f t="shared" si="3"/>
        <v>4521.0275108889618</v>
      </c>
      <c r="M22" s="36">
        <f t="shared" si="3"/>
        <v>2592.5619999999999</v>
      </c>
      <c r="N22" s="36">
        <f t="shared" si="3"/>
        <v>3076.7800000000007</v>
      </c>
      <c r="O22" s="36">
        <f t="shared" si="3"/>
        <v>3520.021474576271</v>
      </c>
      <c r="P22" s="92"/>
      <c r="Q22" s="92"/>
      <c r="R22" s="77"/>
      <c r="S22" s="77"/>
      <c r="T22" s="77"/>
      <c r="U22" s="77"/>
      <c r="V22" s="77"/>
      <c r="W22" s="77"/>
      <c r="X22" s="77"/>
      <c r="Y22" s="77"/>
      <c r="Z22" s="77"/>
      <c r="AA22" s="77"/>
    </row>
    <row r="23" spans="1:27" ht="12.75" customHeight="1" x14ac:dyDescent="0.2">
      <c r="A23" s="92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77"/>
      <c r="S23" s="77"/>
      <c r="T23" s="77"/>
      <c r="U23" s="77"/>
      <c r="V23" s="77"/>
      <c r="W23" s="77"/>
      <c r="X23" s="77"/>
      <c r="Y23" s="77"/>
      <c r="Z23" s="77"/>
      <c r="AA23" s="77"/>
    </row>
    <row r="24" spans="1:27" ht="12.75" customHeight="1" x14ac:dyDescent="0.2">
      <c r="A24" s="92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77"/>
      <c r="S24" s="77"/>
      <c r="T24" s="77"/>
      <c r="U24" s="77"/>
      <c r="V24" s="77"/>
      <c r="W24" s="77"/>
      <c r="X24" s="77"/>
      <c r="Y24" s="77"/>
      <c r="Z24" s="77"/>
      <c r="AA24" s="77"/>
    </row>
    <row r="25" spans="1:27" ht="12.75" customHeight="1" x14ac:dyDescent="0.2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77"/>
      <c r="S25" s="77"/>
      <c r="T25" s="77"/>
      <c r="U25" s="77"/>
      <c r="V25" s="77"/>
      <c r="W25" s="77"/>
      <c r="X25" s="77"/>
      <c r="Y25" s="77"/>
      <c r="Z25" s="77"/>
      <c r="AA25" s="77"/>
    </row>
    <row r="26" spans="1:27" ht="12.75" customHeight="1" x14ac:dyDescent="0.2">
      <c r="A26" s="92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77"/>
      <c r="S26" s="77"/>
      <c r="T26" s="77"/>
      <c r="U26" s="77"/>
      <c r="V26" s="77"/>
      <c r="W26" s="77"/>
      <c r="X26" s="77"/>
      <c r="Y26" s="77"/>
      <c r="Z26" s="77"/>
      <c r="AA26" s="77"/>
    </row>
    <row r="27" spans="1:27" ht="12.75" customHeight="1" x14ac:dyDescent="0.2">
      <c r="A27" s="92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77"/>
      <c r="S27" s="77"/>
      <c r="T27" s="77"/>
      <c r="U27" s="77"/>
      <c r="V27" s="77"/>
      <c r="W27" s="77"/>
      <c r="X27" s="77"/>
      <c r="Y27" s="77"/>
      <c r="Z27" s="77"/>
      <c r="AA27" s="77"/>
    </row>
    <row r="28" spans="1:27" ht="12.75" customHeight="1" x14ac:dyDescent="0.2">
      <c r="A28" s="92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77"/>
      <c r="S28" s="77"/>
      <c r="T28" s="77"/>
      <c r="U28" s="77"/>
      <c r="V28" s="77"/>
      <c r="W28" s="77"/>
      <c r="X28" s="77"/>
      <c r="Y28" s="77"/>
      <c r="Z28" s="77"/>
      <c r="AA28" s="77"/>
    </row>
    <row r="29" spans="1:27" ht="12.75" customHeight="1" x14ac:dyDescent="0.2">
      <c r="R29" s="77"/>
      <c r="S29" s="77"/>
      <c r="T29" s="77"/>
      <c r="U29" s="77"/>
      <c r="V29" s="77"/>
      <c r="W29" s="77"/>
      <c r="X29" s="77"/>
      <c r="Y29" s="77"/>
      <c r="Z29" s="77"/>
      <c r="AA29" s="77"/>
    </row>
    <row r="30" spans="1:27" ht="12.75" customHeight="1" x14ac:dyDescent="0.2">
      <c r="R30" s="77"/>
      <c r="S30" s="77"/>
      <c r="T30" s="77"/>
      <c r="U30" s="77"/>
      <c r="V30" s="77"/>
      <c r="W30" s="77"/>
      <c r="X30" s="77"/>
      <c r="Y30" s="77"/>
      <c r="Z30" s="77"/>
      <c r="AA30" s="77"/>
    </row>
    <row r="31" spans="1:27" ht="12.75" customHeight="1" x14ac:dyDescent="0.2">
      <c r="R31" s="77"/>
      <c r="S31" s="77"/>
      <c r="T31" s="77"/>
      <c r="U31" s="77"/>
      <c r="V31" s="77"/>
      <c r="W31" s="77"/>
      <c r="X31" s="77"/>
      <c r="Y31" s="77"/>
      <c r="Z31" s="77"/>
      <c r="AA31" s="77"/>
    </row>
    <row r="32" spans="1:27" ht="12.75" customHeight="1" x14ac:dyDescent="0.2">
      <c r="R32" s="77"/>
      <c r="S32" s="77"/>
      <c r="T32" s="77"/>
      <c r="U32" s="77"/>
      <c r="V32" s="77"/>
      <c r="W32" s="77"/>
      <c r="X32" s="77"/>
      <c r="Y32" s="77"/>
      <c r="Z32" s="77"/>
      <c r="AA32" s="77"/>
    </row>
    <row r="33" spans="1:27" ht="12.75" customHeight="1" x14ac:dyDescent="0.2">
      <c r="A33" s="100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77"/>
      <c r="S33" s="77"/>
      <c r="T33" s="77"/>
      <c r="U33" s="77"/>
      <c r="V33" s="77"/>
      <c r="W33" s="77"/>
      <c r="X33" s="77"/>
      <c r="Y33" s="77"/>
      <c r="Z33" s="77"/>
      <c r="AA33" s="77"/>
    </row>
    <row r="34" spans="1:27" ht="12.75" customHeight="1" x14ac:dyDescent="0.2">
      <c r="A34" s="100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77"/>
      <c r="S34" s="77"/>
      <c r="T34" s="77"/>
      <c r="U34" s="77"/>
      <c r="V34" s="77"/>
      <c r="W34" s="77"/>
      <c r="X34" s="77"/>
      <c r="Y34" s="77"/>
      <c r="Z34" s="77"/>
      <c r="AA34" s="77"/>
    </row>
    <row r="35" spans="1:27" ht="12.75" customHeight="1" x14ac:dyDescent="0.2">
      <c r="A35" s="100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77"/>
      <c r="S35" s="77"/>
      <c r="T35" s="77"/>
      <c r="U35" s="77"/>
      <c r="V35" s="77"/>
      <c r="W35" s="77"/>
      <c r="X35" s="77"/>
      <c r="Y35" s="77"/>
      <c r="Z35" s="77"/>
      <c r="AA35" s="77"/>
    </row>
    <row r="36" spans="1:27" ht="12.75" customHeight="1" x14ac:dyDescent="0.2">
      <c r="A36" s="100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77"/>
      <c r="S36" s="77"/>
      <c r="T36" s="77"/>
      <c r="U36" s="77"/>
      <c r="V36" s="77"/>
      <c r="W36" s="77"/>
      <c r="X36" s="77"/>
      <c r="Y36" s="77"/>
      <c r="Z36" s="77"/>
      <c r="AA36" s="77"/>
    </row>
    <row r="37" spans="1:27" ht="12.75" customHeight="1" x14ac:dyDescent="0.2">
      <c r="A37" s="100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77"/>
      <c r="S37" s="77"/>
      <c r="T37" s="77"/>
      <c r="U37" s="77"/>
      <c r="V37" s="77"/>
      <c r="W37" s="77"/>
      <c r="X37" s="77"/>
      <c r="Y37" s="77"/>
      <c r="Z37" s="77"/>
      <c r="AA37" s="77"/>
    </row>
    <row r="38" spans="1:27" ht="12.75" customHeight="1" x14ac:dyDescent="0.2">
      <c r="A38" s="92"/>
      <c r="B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77"/>
      <c r="S38" s="77"/>
      <c r="T38" s="77"/>
      <c r="U38" s="77"/>
      <c r="V38" s="77"/>
      <c r="W38" s="77"/>
      <c r="X38" s="77"/>
      <c r="Y38" s="77"/>
      <c r="Z38" s="77"/>
      <c r="AA38" s="77"/>
    </row>
    <row r="39" spans="1:27" ht="12.75" customHeight="1" x14ac:dyDescent="0.2">
      <c r="A39" s="92"/>
      <c r="B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77"/>
      <c r="S39" s="77"/>
      <c r="T39" s="77"/>
      <c r="U39" s="77"/>
      <c r="V39" s="77"/>
      <c r="W39" s="77"/>
      <c r="X39" s="77"/>
      <c r="Y39" s="77"/>
      <c r="Z39" s="77"/>
      <c r="AA39" s="77"/>
    </row>
    <row r="40" spans="1:27" ht="12.75" customHeight="1" x14ac:dyDescent="0.2">
      <c r="A40" s="92"/>
      <c r="B40" s="92"/>
      <c r="C40" s="121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77"/>
      <c r="S40" s="77"/>
      <c r="T40" s="77"/>
      <c r="U40" s="77"/>
      <c r="V40" s="77"/>
      <c r="W40" s="77"/>
      <c r="X40" s="77"/>
      <c r="Y40" s="77"/>
      <c r="Z40" s="77"/>
      <c r="AA40" s="77"/>
    </row>
    <row r="41" spans="1:27" ht="12.75" customHeight="1" x14ac:dyDescent="0.2">
      <c r="A41" s="92"/>
      <c r="B41" s="92"/>
      <c r="C41" s="121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77"/>
      <c r="S41" s="77"/>
      <c r="T41" s="77"/>
      <c r="U41" s="77"/>
      <c r="V41" s="77"/>
      <c r="W41" s="77"/>
      <c r="X41" s="77"/>
      <c r="Y41" s="77"/>
      <c r="Z41" s="77"/>
      <c r="AA41" s="77"/>
    </row>
    <row r="42" spans="1:27" ht="12.75" customHeight="1" x14ac:dyDescent="0.2">
      <c r="A42" s="100"/>
      <c r="B42" s="100"/>
      <c r="C42" s="100"/>
      <c r="D42" s="100"/>
      <c r="E42" s="100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</row>
    <row r="43" spans="1:27" ht="12.75" customHeight="1" x14ac:dyDescent="0.2">
      <c r="A43" s="100"/>
      <c r="B43" s="100"/>
      <c r="C43" s="100"/>
      <c r="D43" s="100"/>
      <c r="E43" s="100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00"/>
      <c r="S43" s="100"/>
      <c r="T43" s="100"/>
      <c r="U43" s="100"/>
      <c r="V43" s="100"/>
      <c r="W43" s="100"/>
      <c r="X43" s="100"/>
      <c r="Y43" s="100"/>
      <c r="Z43" s="100"/>
      <c r="AA43" s="100"/>
    </row>
    <row r="44" spans="1:27" ht="12.75" customHeight="1" x14ac:dyDescent="0.2">
      <c r="A44" s="100"/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77"/>
      <c r="S44" s="77"/>
      <c r="T44" s="77"/>
      <c r="U44" s="77"/>
      <c r="V44" s="77"/>
      <c r="W44" s="77"/>
      <c r="X44" s="77"/>
      <c r="Y44" s="77"/>
      <c r="Z44" s="77"/>
      <c r="AA44" s="77"/>
    </row>
    <row r="45" spans="1:27" ht="12.75" customHeight="1" x14ac:dyDescent="0.2">
      <c r="A45" s="92"/>
      <c r="B45" s="92"/>
      <c r="C45" s="121" t="s">
        <v>287</v>
      </c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77"/>
      <c r="S45" s="77"/>
      <c r="T45" s="77"/>
      <c r="U45" s="77"/>
      <c r="V45" s="77"/>
      <c r="W45" s="77"/>
      <c r="X45" s="77"/>
      <c r="Y45" s="77"/>
      <c r="Z45" s="77"/>
      <c r="AA45" s="77"/>
    </row>
    <row r="46" spans="1:27" ht="12.75" customHeight="1" x14ac:dyDescent="0.2">
      <c r="A46" s="92"/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77"/>
      <c r="S46" s="77"/>
      <c r="T46" s="77"/>
      <c r="U46" s="77"/>
      <c r="V46" s="77"/>
      <c r="W46" s="77"/>
      <c r="X46" s="77"/>
      <c r="Y46" s="77"/>
      <c r="Z46" s="77"/>
      <c r="AA46" s="77"/>
    </row>
    <row r="47" spans="1:27" ht="12.75" customHeight="1" x14ac:dyDescent="0.2">
      <c r="A47" s="100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77"/>
      <c r="S47" s="77"/>
      <c r="T47" s="77"/>
      <c r="U47" s="77"/>
      <c r="V47" s="77"/>
      <c r="W47" s="77"/>
      <c r="X47" s="77"/>
      <c r="Y47" s="77"/>
      <c r="Z47" s="77"/>
      <c r="AA47" s="77"/>
    </row>
    <row r="48" spans="1:27" ht="12.75" customHeight="1" x14ac:dyDescent="0.2">
      <c r="A48" s="100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77"/>
      <c r="S48" s="77"/>
      <c r="T48" s="77"/>
      <c r="U48" s="77"/>
      <c r="V48" s="77"/>
      <c r="W48" s="77"/>
      <c r="X48" s="77"/>
      <c r="Y48" s="77"/>
      <c r="Z48" s="77"/>
      <c r="AA48" s="77"/>
    </row>
    <row r="49" spans="1:27" ht="12.75" customHeight="1" x14ac:dyDescent="0.2">
      <c r="A49" s="100"/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77"/>
      <c r="S49" s="77"/>
      <c r="T49" s="77"/>
      <c r="U49" s="77"/>
      <c r="V49" s="77"/>
      <c r="W49" s="77"/>
      <c r="X49" s="77"/>
      <c r="Y49" s="77"/>
      <c r="Z49" s="77"/>
      <c r="AA49" s="77"/>
    </row>
    <row r="50" spans="1:27" ht="12.75" customHeight="1" x14ac:dyDescent="0.2">
      <c r="A50" s="100"/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77"/>
      <c r="S50" s="77"/>
      <c r="T50" s="77"/>
      <c r="U50" s="77"/>
      <c r="V50" s="77"/>
      <c r="W50" s="77"/>
      <c r="X50" s="77"/>
      <c r="Y50" s="77"/>
      <c r="Z50" s="77"/>
      <c r="AA50" s="77"/>
    </row>
    <row r="51" spans="1:27" ht="12.75" customHeight="1" x14ac:dyDescent="0.2">
      <c r="A51" s="100"/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77"/>
      <c r="S51" s="77"/>
      <c r="T51" s="77"/>
      <c r="U51" s="77"/>
      <c r="V51" s="77"/>
      <c r="W51" s="77"/>
      <c r="X51" s="77"/>
      <c r="Y51" s="77"/>
      <c r="Z51" s="77"/>
      <c r="AA51" s="77"/>
    </row>
    <row r="52" spans="1:27" ht="12.75" customHeight="1" x14ac:dyDescent="0.2">
      <c r="A52" s="100"/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77"/>
      <c r="S52" s="77"/>
      <c r="T52" s="77"/>
      <c r="U52" s="77"/>
      <c r="V52" s="77"/>
      <c r="W52" s="77"/>
      <c r="X52" s="77"/>
      <c r="Y52" s="77"/>
      <c r="Z52" s="77"/>
      <c r="AA52" s="77"/>
    </row>
    <row r="53" spans="1:27" ht="12.75" customHeight="1" x14ac:dyDescent="0.2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77"/>
      <c r="S53" s="77"/>
      <c r="T53" s="77"/>
      <c r="U53" s="77"/>
      <c r="V53" s="77"/>
      <c r="W53" s="77"/>
      <c r="X53" s="77"/>
      <c r="Y53" s="77"/>
      <c r="Z53" s="77"/>
      <c r="AA53" s="77"/>
    </row>
    <row r="54" spans="1:27" ht="12.75" customHeight="1" x14ac:dyDescent="0.2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77"/>
      <c r="S54" s="77"/>
      <c r="T54" s="77"/>
      <c r="U54" s="77"/>
      <c r="V54" s="77"/>
      <c r="W54" s="77"/>
      <c r="X54" s="77"/>
      <c r="Y54" s="77"/>
      <c r="Z54" s="77"/>
      <c r="AA54" s="77"/>
    </row>
    <row r="55" spans="1:27" ht="12.75" customHeight="1" x14ac:dyDescent="0.2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77"/>
      <c r="S55" s="77"/>
      <c r="T55" s="77"/>
      <c r="U55" s="77"/>
      <c r="V55" s="77"/>
      <c r="W55" s="77"/>
      <c r="X55" s="77"/>
      <c r="Y55" s="77"/>
      <c r="Z55" s="77"/>
      <c r="AA55" s="77"/>
    </row>
    <row r="56" spans="1:27" ht="12.75" customHeight="1" x14ac:dyDescent="0.2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77"/>
      <c r="S56" s="77"/>
      <c r="T56" s="77"/>
      <c r="U56" s="77"/>
      <c r="V56" s="77"/>
      <c r="W56" s="77"/>
      <c r="X56" s="77"/>
      <c r="Y56" s="77"/>
      <c r="Z56" s="77"/>
      <c r="AA56" s="77"/>
    </row>
    <row r="57" spans="1:27" ht="12.75" customHeight="1" x14ac:dyDescent="0.2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77"/>
      <c r="S57" s="77"/>
      <c r="T57" s="77"/>
      <c r="U57" s="77"/>
      <c r="V57" s="77"/>
      <c r="W57" s="77"/>
      <c r="X57" s="77"/>
      <c r="Y57" s="77"/>
      <c r="Z57" s="77"/>
      <c r="AA57" s="77"/>
    </row>
    <row r="58" spans="1:27" ht="12.75" customHeight="1" x14ac:dyDescent="0.2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77"/>
      <c r="S58" s="77"/>
      <c r="T58" s="77"/>
      <c r="U58" s="77"/>
      <c r="V58" s="77"/>
      <c r="W58" s="77"/>
      <c r="X58" s="77"/>
      <c r="Y58" s="77"/>
      <c r="Z58" s="77"/>
      <c r="AA58" s="77"/>
    </row>
    <row r="59" spans="1:27" ht="12.75" customHeight="1" x14ac:dyDescent="0.2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77"/>
      <c r="S59" s="77"/>
      <c r="T59" s="77"/>
      <c r="U59" s="77"/>
      <c r="V59" s="77"/>
      <c r="W59" s="77"/>
      <c r="X59" s="77"/>
      <c r="Y59" s="77"/>
      <c r="Z59" s="77"/>
      <c r="AA59" s="77"/>
    </row>
    <row r="60" spans="1:27" ht="12.75" customHeight="1" x14ac:dyDescent="0.2">
      <c r="A60" s="100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77"/>
      <c r="S60" s="77"/>
      <c r="T60" s="77"/>
      <c r="U60" s="77"/>
      <c r="V60" s="77"/>
      <c r="W60" s="77"/>
      <c r="X60" s="77"/>
      <c r="Y60" s="77"/>
      <c r="Z60" s="77"/>
      <c r="AA60" s="77"/>
    </row>
    <row r="61" spans="1:27" ht="12.75" customHeight="1" x14ac:dyDescent="0.2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77"/>
      <c r="S61" s="77"/>
      <c r="T61" s="77"/>
      <c r="U61" s="77"/>
      <c r="V61" s="77"/>
      <c r="W61" s="77"/>
      <c r="X61" s="77"/>
      <c r="Y61" s="77"/>
      <c r="Z61" s="77"/>
      <c r="AA61" s="77"/>
    </row>
    <row r="62" spans="1:27" ht="12.75" customHeight="1" x14ac:dyDescent="0.2">
      <c r="A62" s="100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77"/>
      <c r="S62" s="77"/>
      <c r="T62" s="77"/>
      <c r="U62" s="77"/>
      <c r="V62" s="77"/>
      <c r="W62" s="77"/>
      <c r="X62" s="77"/>
      <c r="Y62" s="77"/>
      <c r="Z62" s="77"/>
      <c r="AA62" s="77"/>
    </row>
    <row r="63" spans="1:27" ht="12.75" customHeight="1" x14ac:dyDescent="0.2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77"/>
      <c r="S63" s="77"/>
      <c r="T63" s="77"/>
      <c r="U63" s="77"/>
      <c r="V63" s="77"/>
      <c r="W63" s="77"/>
      <c r="X63" s="77"/>
      <c r="Y63" s="77"/>
      <c r="Z63" s="77"/>
      <c r="AA63" s="77"/>
    </row>
    <row r="64" spans="1:27" ht="12.75" customHeight="1" x14ac:dyDescent="0.2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77"/>
      <c r="S64" s="77"/>
      <c r="T64" s="77"/>
      <c r="U64" s="77"/>
      <c r="V64" s="77"/>
      <c r="W64" s="77"/>
      <c r="X64" s="77"/>
      <c r="Y64" s="77"/>
      <c r="Z64" s="77"/>
      <c r="AA64" s="77"/>
    </row>
    <row r="65" spans="1:27" ht="12.75" customHeight="1" x14ac:dyDescent="0.2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77"/>
      <c r="S65" s="77"/>
      <c r="T65" s="77"/>
      <c r="U65" s="77"/>
      <c r="V65" s="77"/>
      <c r="W65" s="77"/>
      <c r="X65" s="77"/>
      <c r="Y65" s="77"/>
      <c r="Z65" s="77"/>
      <c r="AA65" s="77"/>
    </row>
    <row r="66" spans="1:27" ht="12.75" customHeight="1" x14ac:dyDescent="0.2">
      <c r="A66" s="100"/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77"/>
      <c r="S66" s="77"/>
      <c r="T66" s="77"/>
      <c r="U66" s="77"/>
      <c r="V66" s="77"/>
      <c r="W66" s="77"/>
      <c r="X66" s="77"/>
      <c r="Y66" s="77"/>
      <c r="Z66" s="77"/>
      <c r="AA66" s="77"/>
    </row>
    <row r="67" spans="1:27" ht="12.75" customHeight="1" x14ac:dyDescent="0.2">
      <c r="A67" s="100"/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77"/>
      <c r="S67" s="77"/>
      <c r="T67" s="77"/>
      <c r="U67" s="77"/>
      <c r="V67" s="77"/>
      <c r="W67" s="77"/>
      <c r="X67" s="77"/>
      <c r="Y67" s="77"/>
      <c r="Z67" s="77"/>
      <c r="AA67" s="77"/>
    </row>
    <row r="68" spans="1:27" ht="12.75" customHeight="1" x14ac:dyDescent="0.2">
      <c r="A68" s="100"/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77"/>
      <c r="S68" s="77"/>
      <c r="T68" s="77"/>
      <c r="U68" s="77"/>
      <c r="V68" s="77"/>
      <c r="W68" s="77"/>
      <c r="X68" s="77"/>
      <c r="Y68" s="77"/>
      <c r="Z68" s="77"/>
      <c r="AA68" s="77"/>
    </row>
    <row r="69" spans="1:27" ht="12.75" customHeight="1" x14ac:dyDescent="0.2">
      <c r="A69" s="100"/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77"/>
      <c r="S69" s="77"/>
      <c r="T69" s="77"/>
      <c r="U69" s="77"/>
      <c r="V69" s="77"/>
      <c r="W69" s="77"/>
      <c r="X69" s="77"/>
      <c r="Y69" s="77"/>
      <c r="Z69" s="77"/>
      <c r="AA69" s="77"/>
    </row>
    <row r="70" spans="1:27" ht="12.75" customHeight="1" x14ac:dyDescent="0.2">
      <c r="A70" s="100"/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77"/>
      <c r="S70" s="77"/>
      <c r="T70" s="77"/>
      <c r="U70" s="77"/>
      <c r="V70" s="77"/>
      <c r="W70" s="77"/>
      <c r="X70" s="77"/>
      <c r="Y70" s="77"/>
      <c r="Z70" s="77"/>
      <c r="AA70" s="77"/>
    </row>
    <row r="71" spans="1:27" ht="12.75" customHeight="1" x14ac:dyDescent="0.2">
      <c r="A71" s="100"/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77"/>
      <c r="S71" s="77"/>
      <c r="T71" s="77"/>
      <c r="U71" s="77"/>
      <c r="V71" s="77"/>
      <c r="W71" s="77"/>
      <c r="X71" s="77"/>
      <c r="Y71" s="77"/>
      <c r="Z71" s="77"/>
      <c r="AA71" s="77"/>
    </row>
    <row r="72" spans="1:27" ht="12.75" customHeight="1" x14ac:dyDescent="0.2">
      <c r="A72" s="100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77"/>
      <c r="S72" s="77"/>
      <c r="T72" s="77"/>
      <c r="U72" s="77"/>
      <c r="V72" s="77"/>
      <c r="W72" s="77"/>
      <c r="X72" s="77"/>
      <c r="Y72" s="77"/>
      <c r="Z72" s="77"/>
      <c r="AA72" s="77"/>
    </row>
    <row r="73" spans="1:27" ht="12.75" customHeight="1" x14ac:dyDescent="0.2">
      <c r="A73" s="100"/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77"/>
      <c r="S73" s="77"/>
      <c r="T73" s="77"/>
      <c r="U73" s="77"/>
      <c r="V73" s="77"/>
      <c r="W73" s="77"/>
      <c r="X73" s="77"/>
      <c r="Y73" s="77"/>
      <c r="Z73" s="77"/>
      <c r="AA73" s="77"/>
    </row>
    <row r="74" spans="1:27" ht="12.75" customHeight="1" x14ac:dyDescent="0.2">
      <c r="A74" s="100"/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77"/>
      <c r="S74" s="77"/>
      <c r="T74" s="77"/>
      <c r="U74" s="77"/>
      <c r="V74" s="77"/>
      <c r="W74" s="77"/>
      <c r="X74" s="77"/>
      <c r="Y74" s="77"/>
      <c r="Z74" s="77"/>
      <c r="AA74" s="77"/>
    </row>
    <row r="75" spans="1:27" ht="12.75" customHeight="1" x14ac:dyDescent="0.2">
      <c r="C75" s="121" t="s">
        <v>293</v>
      </c>
      <c r="R75" s="77"/>
      <c r="S75" s="77"/>
      <c r="T75" s="77"/>
      <c r="U75" s="77"/>
      <c r="V75" s="77"/>
      <c r="W75" s="77"/>
      <c r="X75" s="77"/>
      <c r="Y75" s="77"/>
      <c r="Z75" s="77"/>
      <c r="AA75" s="77"/>
    </row>
    <row r="76" spans="1:27" ht="12.75" customHeight="1" x14ac:dyDescent="0.2">
      <c r="R76" s="77"/>
      <c r="S76" s="77"/>
      <c r="T76" s="77"/>
      <c r="U76" s="77"/>
      <c r="V76" s="77"/>
      <c r="W76" s="77"/>
      <c r="X76" s="77"/>
      <c r="Y76" s="77"/>
      <c r="Z76" s="77"/>
      <c r="AA76" s="77"/>
    </row>
    <row r="77" spans="1:27" ht="12.75" customHeight="1" x14ac:dyDescent="0.2">
      <c r="R77" s="77"/>
      <c r="S77" s="77"/>
      <c r="T77" s="77"/>
      <c r="U77" s="77"/>
      <c r="V77" s="77"/>
      <c r="W77" s="77"/>
      <c r="X77" s="77"/>
      <c r="Y77" s="77"/>
      <c r="Z77" s="77"/>
      <c r="AA77" s="77"/>
    </row>
    <row r="78" spans="1:27" ht="12.75" customHeight="1" x14ac:dyDescent="0.2">
      <c r="R78" s="77"/>
      <c r="S78" s="77"/>
      <c r="T78" s="77"/>
      <c r="U78" s="77"/>
      <c r="V78" s="77"/>
      <c r="W78" s="77"/>
      <c r="X78" s="77"/>
      <c r="Y78" s="77"/>
      <c r="Z78" s="77"/>
      <c r="AA78" s="77"/>
    </row>
    <row r="79" spans="1:27" ht="12.75" customHeight="1" x14ac:dyDescent="0.2">
      <c r="R79" s="77"/>
      <c r="S79" s="77"/>
      <c r="T79" s="77"/>
      <c r="U79" s="77"/>
      <c r="V79" s="77"/>
      <c r="W79" s="77"/>
      <c r="X79" s="77"/>
      <c r="Y79" s="77"/>
      <c r="Z79" s="77"/>
      <c r="AA79" s="77"/>
    </row>
    <row r="80" spans="1:27" ht="12.75" customHeight="1" x14ac:dyDescent="0.2">
      <c r="R80" s="77"/>
      <c r="S80" s="77"/>
      <c r="T80" s="77"/>
      <c r="U80" s="77"/>
      <c r="V80" s="77"/>
      <c r="W80" s="77"/>
      <c r="X80" s="77"/>
      <c r="Y80" s="77"/>
      <c r="Z80" s="77"/>
      <c r="AA80" s="77"/>
    </row>
    <row r="81" spans="18:27" ht="12.75" customHeight="1" x14ac:dyDescent="0.2">
      <c r="R81" s="77"/>
      <c r="S81" s="77"/>
      <c r="T81" s="77"/>
      <c r="U81" s="77"/>
      <c r="V81" s="77"/>
      <c r="W81" s="77"/>
      <c r="X81" s="77"/>
      <c r="Y81" s="77"/>
      <c r="Z81" s="77"/>
      <c r="AA81" s="77"/>
    </row>
    <row r="82" spans="18:27" ht="12.75" customHeight="1" x14ac:dyDescent="0.2">
      <c r="R82" s="77"/>
      <c r="S82" s="77"/>
      <c r="T82" s="77"/>
      <c r="U82" s="77"/>
      <c r="V82" s="77"/>
      <c r="W82" s="77"/>
      <c r="X82" s="77"/>
      <c r="Y82" s="77"/>
      <c r="Z82" s="77"/>
      <c r="AA82" s="77"/>
    </row>
    <row r="83" spans="18:27" ht="12.75" customHeight="1" x14ac:dyDescent="0.2">
      <c r="R83" s="77"/>
      <c r="S83" s="77"/>
      <c r="T83" s="77"/>
      <c r="U83" s="77"/>
      <c r="V83" s="77"/>
      <c r="W83" s="77"/>
      <c r="X83" s="77"/>
      <c r="Y83" s="77"/>
      <c r="Z83" s="77"/>
      <c r="AA83" s="77"/>
    </row>
    <row r="84" spans="18:27" ht="12.75" customHeight="1" x14ac:dyDescent="0.2">
      <c r="R84" s="77"/>
      <c r="S84" s="77"/>
      <c r="T84" s="77"/>
      <c r="U84" s="77"/>
      <c r="V84" s="77"/>
      <c r="W84" s="77"/>
      <c r="X84" s="77"/>
      <c r="Y84" s="77"/>
      <c r="Z84" s="77"/>
      <c r="AA84" s="77"/>
    </row>
    <row r="85" spans="18:27" ht="12.75" customHeight="1" x14ac:dyDescent="0.2">
      <c r="R85" s="77"/>
      <c r="S85" s="77"/>
      <c r="T85" s="77"/>
      <c r="U85" s="77"/>
      <c r="V85" s="77"/>
      <c r="W85" s="77"/>
      <c r="X85" s="77"/>
      <c r="Y85" s="77"/>
      <c r="Z85" s="77"/>
      <c r="AA85" s="77"/>
    </row>
    <row r="86" spans="18:27" ht="12.75" customHeight="1" x14ac:dyDescent="0.2">
      <c r="R86" s="77"/>
      <c r="S86" s="77"/>
      <c r="T86" s="77"/>
      <c r="U86" s="77"/>
      <c r="V86" s="77"/>
      <c r="W86" s="77"/>
      <c r="X86" s="77"/>
      <c r="Y86" s="77"/>
      <c r="Z86" s="77"/>
      <c r="AA86" s="77"/>
    </row>
    <row r="87" spans="18:27" ht="12.75" customHeight="1" x14ac:dyDescent="0.2">
      <c r="R87" s="77"/>
      <c r="S87" s="77"/>
      <c r="T87" s="77"/>
      <c r="U87" s="77"/>
      <c r="V87" s="77"/>
      <c r="W87" s="77"/>
      <c r="X87" s="77"/>
      <c r="Y87" s="77"/>
      <c r="Z87" s="77"/>
      <c r="AA87" s="77"/>
    </row>
    <row r="88" spans="18:27" ht="12.75" customHeight="1" x14ac:dyDescent="0.2">
      <c r="R88" s="77"/>
      <c r="S88" s="77"/>
      <c r="T88" s="77"/>
      <c r="U88" s="77"/>
      <c r="V88" s="77"/>
      <c r="W88" s="77"/>
      <c r="X88" s="77"/>
      <c r="Y88" s="77"/>
      <c r="Z88" s="77"/>
      <c r="AA88" s="77"/>
    </row>
    <row r="89" spans="18:27" ht="12.75" customHeight="1" x14ac:dyDescent="0.2">
      <c r="R89" s="77"/>
      <c r="S89" s="77"/>
      <c r="T89" s="77"/>
      <c r="U89" s="77"/>
      <c r="V89" s="77"/>
      <c r="W89" s="77"/>
      <c r="X89" s="77"/>
      <c r="Y89" s="77"/>
      <c r="Z89" s="77"/>
      <c r="AA89" s="77"/>
    </row>
    <row r="90" spans="18:27" ht="12.75" customHeight="1" x14ac:dyDescent="0.2">
      <c r="R90" s="77"/>
      <c r="S90" s="77"/>
      <c r="T90" s="77"/>
      <c r="U90" s="77"/>
      <c r="V90" s="77"/>
      <c r="W90" s="77"/>
      <c r="X90" s="77"/>
      <c r="Y90" s="77"/>
      <c r="Z90" s="77"/>
      <c r="AA90" s="77"/>
    </row>
    <row r="91" spans="18:27" ht="12.75" customHeight="1" x14ac:dyDescent="0.2">
      <c r="R91" s="77"/>
      <c r="S91" s="77"/>
      <c r="T91" s="77"/>
      <c r="U91" s="77"/>
      <c r="V91" s="77"/>
      <c r="W91" s="77"/>
      <c r="X91" s="77"/>
      <c r="Y91" s="77"/>
      <c r="Z91" s="77"/>
      <c r="AA91" s="77"/>
    </row>
    <row r="92" spans="18:27" ht="12.75" customHeight="1" x14ac:dyDescent="0.2">
      <c r="R92" s="77"/>
      <c r="S92" s="77"/>
      <c r="T92" s="77"/>
      <c r="U92" s="77"/>
      <c r="V92" s="77"/>
      <c r="W92" s="77"/>
      <c r="X92" s="77"/>
      <c r="Y92" s="77"/>
      <c r="Z92" s="77"/>
      <c r="AA92" s="77"/>
    </row>
    <row r="93" spans="18:27" ht="12.75" customHeight="1" x14ac:dyDescent="0.2">
      <c r="R93" s="77"/>
      <c r="S93" s="77"/>
      <c r="T93" s="77"/>
      <c r="U93" s="77"/>
      <c r="V93" s="77"/>
      <c r="W93" s="77"/>
      <c r="X93" s="77"/>
      <c r="Y93" s="77"/>
      <c r="Z93" s="77"/>
      <c r="AA93" s="77"/>
    </row>
    <row r="94" spans="18:27" ht="12.75" customHeight="1" x14ac:dyDescent="0.2">
      <c r="R94" s="77"/>
      <c r="S94" s="77"/>
      <c r="T94" s="77"/>
      <c r="U94" s="77"/>
      <c r="V94" s="77"/>
      <c r="W94" s="77"/>
      <c r="X94" s="77"/>
      <c r="Y94" s="77"/>
      <c r="Z94" s="77"/>
      <c r="AA94" s="77"/>
    </row>
    <row r="95" spans="18:27" ht="12.75" customHeight="1" x14ac:dyDescent="0.2">
      <c r="R95" s="77"/>
      <c r="S95" s="77"/>
      <c r="T95" s="77"/>
      <c r="U95" s="77"/>
      <c r="V95" s="77"/>
      <c r="W95" s="77"/>
      <c r="X95" s="77"/>
      <c r="Y95" s="77"/>
      <c r="Z95" s="77"/>
      <c r="AA95" s="77"/>
    </row>
    <row r="96" spans="18:27" ht="12.75" customHeight="1" x14ac:dyDescent="0.2">
      <c r="R96" s="77"/>
      <c r="S96" s="77"/>
      <c r="T96" s="77"/>
      <c r="U96" s="77"/>
      <c r="V96" s="77"/>
      <c r="W96" s="77"/>
      <c r="X96" s="77"/>
      <c r="Y96" s="77"/>
      <c r="Z96" s="77"/>
      <c r="AA96" s="77"/>
    </row>
    <row r="97" spans="18:27" ht="12.75" customHeight="1" x14ac:dyDescent="0.2">
      <c r="R97" s="77"/>
      <c r="S97" s="77"/>
      <c r="T97" s="77"/>
      <c r="U97" s="77"/>
      <c r="V97" s="77"/>
      <c r="W97" s="77"/>
      <c r="X97" s="77"/>
      <c r="Y97" s="77"/>
      <c r="Z97" s="77"/>
      <c r="AA97" s="77"/>
    </row>
    <row r="98" spans="18:27" ht="12.75" customHeight="1" x14ac:dyDescent="0.2">
      <c r="R98" s="77"/>
      <c r="S98" s="77"/>
      <c r="T98" s="77"/>
      <c r="U98" s="77"/>
      <c r="V98" s="77"/>
      <c r="W98" s="77"/>
      <c r="X98" s="77"/>
      <c r="Y98" s="77"/>
      <c r="Z98" s="77"/>
      <c r="AA98" s="77"/>
    </row>
    <row r="99" spans="18:27" ht="12.75" customHeight="1" x14ac:dyDescent="0.2">
      <c r="R99" s="77"/>
      <c r="S99" s="77"/>
      <c r="T99" s="77"/>
      <c r="U99" s="77"/>
      <c r="V99" s="77"/>
      <c r="W99" s="77"/>
      <c r="X99" s="77"/>
      <c r="Y99" s="77"/>
      <c r="Z99" s="77"/>
      <c r="AA99" s="77"/>
    </row>
    <row r="100" spans="18:27" ht="12.75" customHeight="1" x14ac:dyDescent="0.2">
      <c r="R100" s="77"/>
      <c r="S100" s="77"/>
      <c r="T100" s="77"/>
      <c r="U100" s="77"/>
      <c r="V100" s="77"/>
      <c r="W100" s="77"/>
      <c r="X100" s="77"/>
      <c r="Y100" s="77"/>
      <c r="Z100" s="77"/>
      <c r="AA100" s="77"/>
    </row>
    <row r="101" spans="18:27" ht="12.75" customHeight="1" x14ac:dyDescent="0.2">
      <c r="R101" s="77"/>
      <c r="S101" s="77"/>
      <c r="T101" s="77"/>
      <c r="U101" s="77"/>
      <c r="V101" s="77"/>
      <c r="W101" s="77"/>
      <c r="X101" s="77"/>
      <c r="Y101" s="77"/>
      <c r="Z101" s="77"/>
      <c r="AA101" s="77"/>
    </row>
    <row r="102" spans="18:27" ht="12.75" customHeight="1" x14ac:dyDescent="0.2">
      <c r="R102" s="77"/>
      <c r="S102" s="77"/>
      <c r="T102" s="77"/>
      <c r="U102" s="77"/>
      <c r="V102" s="77"/>
      <c r="W102" s="77"/>
      <c r="X102" s="77"/>
      <c r="Y102" s="77"/>
      <c r="Z102" s="77"/>
      <c r="AA102" s="77"/>
    </row>
    <row r="103" spans="18:27" ht="12.75" customHeight="1" x14ac:dyDescent="0.2">
      <c r="R103" s="77"/>
      <c r="S103" s="77"/>
      <c r="T103" s="77"/>
      <c r="U103" s="77"/>
      <c r="V103" s="77"/>
      <c r="W103" s="77"/>
      <c r="X103" s="77"/>
      <c r="Y103" s="77"/>
      <c r="Z103" s="77"/>
      <c r="AA103" s="77"/>
    </row>
    <row r="104" spans="18:27" ht="12.75" customHeight="1" x14ac:dyDescent="0.2">
      <c r="R104" s="77"/>
      <c r="S104" s="77"/>
      <c r="T104" s="77"/>
      <c r="U104" s="77"/>
      <c r="V104" s="77"/>
      <c r="W104" s="77"/>
      <c r="X104" s="77"/>
      <c r="Y104" s="77"/>
      <c r="Z104" s="77"/>
      <c r="AA104" s="77"/>
    </row>
    <row r="105" spans="18:27" ht="12.75" customHeight="1" x14ac:dyDescent="0.2">
      <c r="R105" s="77"/>
      <c r="S105" s="77"/>
      <c r="T105" s="77"/>
      <c r="U105" s="77"/>
      <c r="V105" s="77"/>
      <c r="W105" s="77"/>
      <c r="X105" s="77"/>
      <c r="Y105" s="77"/>
      <c r="Z105" s="77"/>
      <c r="AA105" s="77"/>
    </row>
    <row r="106" spans="18:27" ht="12.75" customHeight="1" x14ac:dyDescent="0.2">
      <c r="R106" s="77"/>
      <c r="S106" s="77"/>
      <c r="T106" s="77"/>
      <c r="U106" s="77"/>
      <c r="V106" s="77"/>
      <c r="W106" s="77"/>
      <c r="X106" s="77"/>
      <c r="Y106" s="77"/>
      <c r="Z106" s="77"/>
      <c r="AA106" s="77"/>
    </row>
    <row r="107" spans="18:27" ht="12.75" customHeight="1" x14ac:dyDescent="0.2">
      <c r="R107" s="77"/>
      <c r="S107" s="77"/>
      <c r="T107" s="77"/>
      <c r="U107" s="77"/>
      <c r="V107" s="77"/>
      <c r="W107" s="77"/>
      <c r="X107" s="77"/>
      <c r="Y107" s="77"/>
      <c r="Z107" s="77"/>
      <c r="AA107" s="77"/>
    </row>
    <row r="108" spans="18:27" ht="12.75" customHeight="1" x14ac:dyDescent="0.2">
      <c r="R108" s="77"/>
      <c r="S108" s="77"/>
      <c r="T108" s="77"/>
      <c r="U108" s="77"/>
      <c r="V108" s="77"/>
      <c r="W108" s="77"/>
      <c r="X108" s="77"/>
      <c r="Y108" s="77"/>
      <c r="Z108" s="77"/>
      <c r="AA108" s="77"/>
    </row>
    <row r="109" spans="18:27" ht="12.75" customHeight="1" x14ac:dyDescent="0.2">
      <c r="R109" s="77"/>
      <c r="S109" s="77"/>
      <c r="T109" s="77"/>
      <c r="U109" s="77"/>
      <c r="V109" s="77"/>
      <c r="W109" s="77"/>
      <c r="X109" s="77"/>
      <c r="Y109" s="77"/>
      <c r="Z109" s="77"/>
      <c r="AA109" s="77"/>
    </row>
    <row r="110" spans="18:27" ht="12.75" customHeight="1" x14ac:dyDescent="0.2">
      <c r="R110" s="77"/>
      <c r="S110" s="77"/>
      <c r="T110" s="77"/>
      <c r="U110" s="77"/>
      <c r="V110" s="77"/>
      <c r="W110" s="77"/>
      <c r="X110" s="77"/>
      <c r="Y110" s="77"/>
      <c r="Z110" s="77"/>
      <c r="AA110" s="77"/>
    </row>
    <row r="111" spans="18:27" ht="12.75" customHeight="1" x14ac:dyDescent="0.2">
      <c r="R111" s="77"/>
      <c r="S111" s="77"/>
      <c r="T111" s="77"/>
      <c r="U111" s="77"/>
      <c r="V111" s="77"/>
      <c r="W111" s="77"/>
      <c r="X111" s="77"/>
      <c r="Y111" s="77"/>
      <c r="Z111" s="77"/>
      <c r="AA111" s="77"/>
    </row>
    <row r="112" spans="18:27" ht="12.75" customHeight="1" x14ac:dyDescent="0.2">
      <c r="R112" s="77"/>
      <c r="S112" s="77"/>
      <c r="T112" s="77"/>
      <c r="U112" s="77"/>
      <c r="V112" s="77"/>
      <c r="W112" s="77"/>
      <c r="X112" s="77"/>
      <c r="Y112" s="77"/>
      <c r="Z112" s="77"/>
      <c r="AA112" s="77"/>
    </row>
    <row r="113" spans="18:27" ht="12.75" customHeight="1" x14ac:dyDescent="0.2">
      <c r="R113" s="77"/>
      <c r="S113" s="77"/>
      <c r="T113" s="77"/>
      <c r="U113" s="77"/>
      <c r="V113" s="77"/>
      <c r="W113" s="77"/>
      <c r="X113" s="77"/>
      <c r="Y113" s="77"/>
      <c r="Z113" s="77"/>
      <c r="AA113" s="77"/>
    </row>
    <row r="114" spans="18:27" ht="12.75" customHeight="1" x14ac:dyDescent="0.2">
      <c r="R114" s="77"/>
      <c r="S114" s="77"/>
      <c r="T114" s="77"/>
      <c r="U114" s="77"/>
      <c r="V114" s="77"/>
      <c r="W114" s="77"/>
      <c r="X114" s="77"/>
      <c r="Y114" s="77"/>
      <c r="Z114" s="77"/>
      <c r="AA114" s="77"/>
    </row>
    <row r="115" spans="18:27" ht="12.75" customHeight="1" x14ac:dyDescent="0.2">
      <c r="R115" s="77"/>
      <c r="S115" s="77"/>
      <c r="T115" s="77"/>
      <c r="U115" s="77"/>
      <c r="V115" s="77"/>
      <c r="W115" s="77"/>
      <c r="X115" s="77"/>
      <c r="Y115" s="77"/>
      <c r="Z115" s="77"/>
      <c r="AA115" s="77"/>
    </row>
    <row r="116" spans="18:27" ht="12.75" customHeight="1" x14ac:dyDescent="0.2">
      <c r="R116" s="77"/>
      <c r="S116" s="77"/>
      <c r="T116" s="77"/>
      <c r="U116" s="77"/>
      <c r="V116" s="77"/>
      <c r="W116" s="77"/>
      <c r="X116" s="77"/>
      <c r="Y116" s="77"/>
      <c r="Z116" s="77"/>
      <c r="AA116" s="77"/>
    </row>
    <row r="117" spans="18:27" ht="12.75" customHeight="1" x14ac:dyDescent="0.2">
      <c r="R117" s="77"/>
      <c r="S117" s="77"/>
      <c r="T117" s="77"/>
      <c r="U117" s="77"/>
      <c r="V117" s="77"/>
      <c r="W117" s="77"/>
      <c r="X117" s="77"/>
      <c r="Y117" s="77"/>
      <c r="Z117" s="77"/>
      <c r="AA117" s="77"/>
    </row>
    <row r="118" spans="18:27" ht="12.75" customHeight="1" x14ac:dyDescent="0.2">
      <c r="R118" s="77"/>
      <c r="S118" s="77"/>
      <c r="T118" s="77"/>
      <c r="U118" s="77"/>
      <c r="V118" s="77"/>
      <c r="W118" s="77"/>
      <c r="X118" s="77"/>
      <c r="Y118" s="77"/>
      <c r="Z118" s="77"/>
      <c r="AA118" s="77"/>
    </row>
    <row r="119" spans="18:27" ht="12.75" customHeight="1" x14ac:dyDescent="0.2">
      <c r="R119" s="77"/>
      <c r="S119" s="77"/>
      <c r="T119" s="77"/>
      <c r="U119" s="77"/>
      <c r="V119" s="77"/>
      <c r="W119" s="77"/>
      <c r="X119" s="77"/>
      <c r="Y119" s="77"/>
      <c r="Z119" s="77"/>
      <c r="AA119" s="77"/>
    </row>
    <row r="120" spans="18:27" ht="12.75" customHeight="1" x14ac:dyDescent="0.2">
      <c r="R120" s="77"/>
      <c r="S120" s="77"/>
      <c r="T120" s="77"/>
      <c r="U120" s="77"/>
      <c r="V120" s="77"/>
      <c r="W120" s="77"/>
      <c r="X120" s="77"/>
      <c r="Y120" s="77"/>
      <c r="Z120" s="77"/>
      <c r="AA120" s="77"/>
    </row>
    <row r="121" spans="18:27" ht="12.75" customHeight="1" x14ac:dyDescent="0.2">
      <c r="R121" s="77"/>
      <c r="S121" s="77"/>
      <c r="T121" s="77"/>
      <c r="U121" s="77"/>
      <c r="V121" s="77"/>
      <c r="W121" s="77"/>
      <c r="X121" s="77"/>
      <c r="Y121" s="77"/>
      <c r="Z121" s="77"/>
      <c r="AA121" s="77"/>
    </row>
    <row r="122" spans="18:27" ht="12.75" customHeight="1" x14ac:dyDescent="0.2">
      <c r="R122" s="77"/>
      <c r="S122" s="77"/>
      <c r="T122" s="77"/>
      <c r="U122" s="77"/>
      <c r="V122" s="77"/>
      <c r="W122" s="77"/>
      <c r="X122" s="77"/>
      <c r="Y122" s="77"/>
      <c r="Z122" s="77"/>
      <c r="AA122" s="77"/>
    </row>
    <row r="123" spans="18:27" ht="12.75" customHeight="1" x14ac:dyDescent="0.2">
      <c r="R123" s="77"/>
      <c r="S123" s="77"/>
      <c r="T123" s="77"/>
      <c r="U123" s="77"/>
      <c r="V123" s="77"/>
      <c r="W123" s="77"/>
      <c r="X123" s="77"/>
      <c r="Y123" s="77"/>
      <c r="Z123" s="77"/>
      <c r="AA123" s="77"/>
    </row>
    <row r="124" spans="18:27" ht="12.75" customHeight="1" x14ac:dyDescent="0.2">
      <c r="R124" s="77"/>
      <c r="S124" s="77"/>
      <c r="T124" s="77"/>
      <c r="U124" s="77"/>
      <c r="V124" s="77"/>
      <c r="W124" s="77"/>
      <c r="X124" s="77"/>
      <c r="Y124" s="77"/>
      <c r="Z124" s="77"/>
      <c r="AA124" s="77"/>
    </row>
    <row r="125" spans="18:27" ht="12.75" customHeight="1" x14ac:dyDescent="0.2">
      <c r="R125" s="77"/>
      <c r="S125" s="77"/>
      <c r="T125" s="77"/>
      <c r="U125" s="77"/>
      <c r="V125" s="77"/>
      <c r="W125" s="77"/>
      <c r="X125" s="77"/>
      <c r="Y125" s="77"/>
      <c r="Z125" s="77"/>
      <c r="AA125" s="77"/>
    </row>
    <row r="126" spans="18:27" ht="12.75" customHeight="1" x14ac:dyDescent="0.2">
      <c r="R126" s="77"/>
      <c r="S126" s="77"/>
      <c r="T126" s="77"/>
      <c r="U126" s="77"/>
      <c r="V126" s="77"/>
      <c r="W126" s="77"/>
      <c r="X126" s="77"/>
      <c r="Y126" s="77"/>
      <c r="Z126" s="77"/>
      <c r="AA126" s="77"/>
    </row>
    <row r="127" spans="18:27" ht="12.75" customHeight="1" x14ac:dyDescent="0.2">
      <c r="R127" s="77"/>
      <c r="S127" s="77"/>
      <c r="T127" s="77"/>
      <c r="U127" s="77"/>
      <c r="V127" s="77"/>
      <c r="W127" s="77"/>
      <c r="X127" s="77"/>
      <c r="Y127" s="77"/>
      <c r="Z127" s="77"/>
      <c r="AA127" s="77"/>
    </row>
    <row r="128" spans="18:27" ht="12.75" customHeight="1" x14ac:dyDescent="0.2">
      <c r="R128" s="77"/>
      <c r="S128" s="77"/>
      <c r="T128" s="77"/>
      <c r="U128" s="77"/>
      <c r="V128" s="77"/>
      <c r="W128" s="77"/>
      <c r="X128" s="77"/>
      <c r="Y128" s="77"/>
      <c r="Z128" s="77"/>
      <c r="AA128" s="77"/>
    </row>
    <row r="129" spans="18:27" ht="12.75" customHeight="1" x14ac:dyDescent="0.2">
      <c r="R129" s="77"/>
      <c r="S129" s="77"/>
      <c r="T129" s="77"/>
      <c r="U129" s="77"/>
      <c r="V129" s="77"/>
      <c r="W129" s="77"/>
      <c r="X129" s="77"/>
      <c r="Y129" s="77"/>
      <c r="Z129" s="77"/>
      <c r="AA129" s="77"/>
    </row>
    <row r="130" spans="18:27" ht="12.75" customHeight="1" x14ac:dyDescent="0.2">
      <c r="R130" s="77"/>
      <c r="S130" s="77"/>
      <c r="T130" s="77"/>
      <c r="U130" s="77"/>
      <c r="V130" s="77"/>
      <c r="W130" s="77"/>
      <c r="X130" s="77"/>
      <c r="Y130" s="77"/>
      <c r="Z130" s="77"/>
      <c r="AA130" s="77"/>
    </row>
    <row r="131" spans="18:27" ht="12.75" customHeight="1" x14ac:dyDescent="0.2">
      <c r="R131" s="77"/>
      <c r="S131" s="77"/>
      <c r="T131" s="77"/>
      <c r="U131" s="77"/>
      <c r="V131" s="77"/>
      <c r="W131" s="77"/>
      <c r="X131" s="77"/>
      <c r="Y131" s="77"/>
      <c r="Z131" s="77"/>
      <c r="AA131" s="77"/>
    </row>
    <row r="132" spans="18:27" ht="12.75" customHeight="1" x14ac:dyDescent="0.2">
      <c r="R132" s="77"/>
      <c r="S132" s="77"/>
      <c r="T132" s="77"/>
      <c r="U132" s="77"/>
      <c r="V132" s="77"/>
      <c r="W132" s="77"/>
      <c r="X132" s="77"/>
      <c r="Y132" s="77"/>
      <c r="Z132" s="77"/>
      <c r="AA132" s="77"/>
    </row>
    <row r="133" spans="18:27" ht="12.75" customHeight="1" x14ac:dyDescent="0.2">
      <c r="R133" s="77"/>
      <c r="S133" s="77"/>
      <c r="T133" s="77"/>
      <c r="U133" s="77"/>
      <c r="V133" s="77"/>
      <c r="W133" s="77"/>
      <c r="X133" s="77"/>
      <c r="Y133" s="77"/>
      <c r="Z133" s="77"/>
      <c r="AA133" s="77"/>
    </row>
    <row r="134" spans="18:27" ht="12.75" customHeight="1" x14ac:dyDescent="0.2">
      <c r="R134" s="77"/>
      <c r="S134" s="77"/>
      <c r="T134" s="77"/>
      <c r="U134" s="77"/>
      <c r="V134" s="77"/>
      <c r="W134" s="77"/>
      <c r="X134" s="77"/>
      <c r="Y134" s="77"/>
      <c r="Z134" s="77"/>
      <c r="AA134" s="77"/>
    </row>
    <row r="135" spans="18:27" ht="12.75" customHeight="1" x14ac:dyDescent="0.2">
      <c r="R135" s="77"/>
      <c r="S135" s="77"/>
      <c r="T135" s="77"/>
      <c r="U135" s="77"/>
      <c r="V135" s="77"/>
      <c r="W135" s="77"/>
      <c r="X135" s="77"/>
      <c r="Y135" s="77"/>
      <c r="Z135" s="77"/>
      <c r="AA135" s="77"/>
    </row>
    <row r="136" spans="18:27" ht="12.75" customHeight="1" x14ac:dyDescent="0.2">
      <c r="R136" s="77"/>
      <c r="S136" s="77"/>
      <c r="T136" s="77"/>
      <c r="U136" s="77"/>
      <c r="V136" s="77"/>
      <c r="W136" s="77"/>
      <c r="X136" s="77"/>
      <c r="Y136" s="77"/>
      <c r="Z136" s="77"/>
      <c r="AA136" s="77"/>
    </row>
    <row r="137" spans="18:27" ht="12.75" customHeight="1" x14ac:dyDescent="0.2">
      <c r="R137" s="77"/>
      <c r="S137" s="77"/>
      <c r="T137" s="77"/>
      <c r="U137" s="77"/>
      <c r="V137" s="77"/>
      <c r="W137" s="77"/>
      <c r="X137" s="77"/>
      <c r="Y137" s="77"/>
      <c r="Z137" s="77"/>
      <c r="AA137" s="77"/>
    </row>
    <row r="138" spans="18:27" ht="12.75" customHeight="1" x14ac:dyDescent="0.2">
      <c r="R138" s="77"/>
      <c r="S138" s="77"/>
      <c r="T138" s="77"/>
      <c r="U138" s="77"/>
      <c r="V138" s="77"/>
      <c r="W138" s="77"/>
      <c r="X138" s="77"/>
      <c r="Y138" s="77"/>
      <c r="Z138" s="77"/>
      <c r="AA138" s="77"/>
    </row>
    <row r="139" spans="18:27" ht="12.75" customHeight="1" x14ac:dyDescent="0.2">
      <c r="R139" s="77"/>
      <c r="S139" s="77"/>
      <c r="T139" s="77"/>
      <c r="U139" s="77"/>
      <c r="V139" s="77"/>
      <c r="W139" s="77"/>
      <c r="X139" s="77"/>
      <c r="Y139" s="77"/>
      <c r="Z139" s="77"/>
      <c r="AA139" s="77"/>
    </row>
    <row r="140" spans="18:27" ht="12.75" customHeight="1" x14ac:dyDescent="0.2">
      <c r="R140" s="77"/>
      <c r="S140" s="77"/>
      <c r="T140" s="77"/>
      <c r="U140" s="77"/>
      <c r="V140" s="77"/>
      <c r="W140" s="77"/>
      <c r="X140" s="77"/>
      <c r="Y140" s="77"/>
      <c r="Z140" s="77"/>
      <c r="AA140" s="77"/>
    </row>
    <row r="141" spans="18:27" ht="12.75" customHeight="1" x14ac:dyDescent="0.2">
      <c r="R141" s="77"/>
      <c r="S141" s="77"/>
      <c r="T141" s="77"/>
      <c r="U141" s="77"/>
      <c r="V141" s="77"/>
      <c r="W141" s="77"/>
      <c r="X141" s="77"/>
      <c r="Y141" s="77"/>
      <c r="Z141" s="77"/>
      <c r="AA141" s="77"/>
    </row>
    <row r="142" spans="18:27" ht="12.75" customHeight="1" x14ac:dyDescent="0.2">
      <c r="R142" s="77"/>
      <c r="S142" s="77"/>
      <c r="T142" s="77"/>
      <c r="U142" s="77"/>
      <c r="V142" s="77"/>
      <c r="W142" s="77"/>
      <c r="X142" s="77"/>
      <c r="Y142" s="77"/>
      <c r="Z142" s="77"/>
      <c r="AA142" s="77"/>
    </row>
    <row r="143" spans="18:27" ht="12.75" customHeight="1" x14ac:dyDescent="0.2">
      <c r="R143" s="77"/>
      <c r="S143" s="77"/>
      <c r="T143" s="77"/>
      <c r="U143" s="77"/>
      <c r="V143" s="77"/>
      <c r="W143" s="77"/>
      <c r="X143" s="77"/>
      <c r="Y143" s="77"/>
      <c r="Z143" s="77"/>
      <c r="AA143" s="77"/>
    </row>
    <row r="144" spans="18:27" ht="12.75" customHeight="1" x14ac:dyDescent="0.2">
      <c r="R144" s="77"/>
      <c r="S144" s="77"/>
      <c r="T144" s="77"/>
      <c r="U144" s="77"/>
      <c r="V144" s="77"/>
      <c r="W144" s="77"/>
      <c r="X144" s="77"/>
      <c r="Y144" s="77"/>
      <c r="Z144" s="77"/>
      <c r="AA144" s="77"/>
    </row>
    <row r="145" spans="18:27" ht="12.75" customHeight="1" x14ac:dyDescent="0.2">
      <c r="R145" s="77"/>
      <c r="S145" s="77"/>
      <c r="T145" s="77"/>
      <c r="U145" s="77"/>
      <c r="V145" s="77"/>
      <c r="W145" s="77"/>
      <c r="X145" s="77"/>
      <c r="Y145" s="77"/>
      <c r="Z145" s="77"/>
      <c r="AA145" s="77"/>
    </row>
    <row r="146" spans="18:27" ht="12.75" customHeight="1" x14ac:dyDescent="0.2">
      <c r="R146" s="77"/>
      <c r="S146" s="77"/>
      <c r="T146" s="77"/>
      <c r="U146" s="77"/>
      <c r="V146" s="77"/>
      <c r="W146" s="77"/>
      <c r="X146" s="77"/>
      <c r="Y146" s="77"/>
      <c r="Z146" s="77"/>
      <c r="AA146" s="77"/>
    </row>
    <row r="147" spans="18:27" ht="12.75" customHeight="1" x14ac:dyDescent="0.2">
      <c r="R147" s="77"/>
      <c r="S147" s="77"/>
      <c r="T147" s="77"/>
      <c r="U147" s="77"/>
      <c r="V147" s="77"/>
      <c r="W147" s="77"/>
      <c r="X147" s="77"/>
      <c r="Y147" s="77"/>
      <c r="Z147" s="77"/>
      <c r="AA147" s="77"/>
    </row>
    <row r="148" spans="18:27" ht="12.75" customHeight="1" x14ac:dyDescent="0.2">
      <c r="R148" s="77"/>
      <c r="S148" s="77"/>
      <c r="T148" s="77"/>
      <c r="U148" s="77"/>
      <c r="V148" s="77"/>
      <c r="W148" s="77"/>
      <c r="X148" s="77"/>
      <c r="Y148" s="77"/>
      <c r="Z148" s="77"/>
      <c r="AA148" s="77"/>
    </row>
    <row r="149" spans="18:27" ht="12.75" customHeight="1" x14ac:dyDescent="0.2">
      <c r="R149" s="77"/>
      <c r="S149" s="77"/>
      <c r="T149" s="77"/>
      <c r="U149" s="77"/>
      <c r="V149" s="77"/>
      <c r="W149" s="77"/>
      <c r="X149" s="77"/>
      <c r="Y149" s="77"/>
      <c r="Z149" s="77"/>
      <c r="AA149" s="77"/>
    </row>
    <row r="150" spans="18:27" ht="12.75" customHeight="1" x14ac:dyDescent="0.2">
      <c r="R150" s="77"/>
      <c r="S150" s="77"/>
      <c r="T150" s="77"/>
      <c r="U150" s="77"/>
      <c r="V150" s="77"/>
      <c r="W150" s="77"/>
      <c r="X150" s="77"/>
      <c r="Y150" s="77"/>
      <c r="Z150" s="77"/>
      <c r="AA150" s="77"/>
    </row>
    <row r="151" spans="18:27" ht="12.75" customHeight="1" x14ac:dyDescent="0.2">
      <c r="R151" s="77"/>
      <c r="S151" s="77"/>
      <c r="T151" s="77"/>
      <c r="U151" s="77"/>
      <c r="V151" s="77"/>
      <c r="W151" s="77"/>
      <c r="X151" s="77"/>
      <c r="Y151" s="77"/>
      <c r="Z151" s="77"/>
      <c r="AA151" s="77"/>
    </row>
    <row r="152" spans="18:27" ht="12.75" customHeight="1" x14ac:dyDescent="0.2">
      <c r="R152" s="77"/>
      <c r="S152" s="77"/>
      <c r="T152" s="77"/>
      <c r="U152" s="77"/>
      <c r="V152" s="77"/>
      <c r="W152" s="77"/>
      <c r="X152" s="77"/>
      <c r="Y152" s="77"/>
      <c r="Z152" s="77"/>
      <c r="AA152" s="77"/>
    </row>
    <row r="153" spans="18:27" ht="12.75" customHeight="1" x14ac:dyDescent="0.2">
      <c r="R153" s="77"/>
      <c r="S153" s="77"/>
      <c r="T153" s="77"/>
      <c r="U153" s="77"/>
      <c r="V153" s="77"/>
      <c r="W153" s="77"/>
      <c r="X153" s="77"/>
      <c r="Y153" s="77"/>
      <c r="Z153" s="77"/>
      <c r="AA153" s="77"/>
    </row>
    <row r="154" spans="18:27" ht="12.75" customHeight="1" x14ac:dyDescent="0.2">
      <c r="R154" s="77"/>
      <c r="S154" s="77"/>
      <c r="T154" s="77"/>
      <c r="U154" s="77"/>
      <c r="V154" s="77"/>
      <c r="W154" s="77"/>
      <c r="X154" s="77"/>
      <c r="Y154" s="77"/>
      <c r="Z154" s="77"/>
      <c r="AA154" s="77"/>
    </row>
    <row r="155" spans="18:27" ht="12.75" customHeight="1" x14ac:dyDescent="0.2">
      <c r="R155" s="77"/>
      <c r="S155" s="77"/>
      <c r="T155" s="77"/>
      <c r="U155" s="77"/>
      <c r="V155" s="77"/>
      <c r="W155" s="77"/>
      <c r="X155" s="77"/>
      <c r="Y155" s="77"/>
      <c r="Z155" s="77"/>
      <c r="AA155" s="77"/>
    </row>
    <row r="156" spans="18:27" ht="12.75" customHeight="1" x14ac:dyDescent="0.2">
      <c r="R156" s="77"/>
      <c r="S156" s="77"/>
      <c r="T156" s="77"/>
      <c r="U156" s="77"/>
      <c r="V156" s="77"/>
      <c r="W156" s="77"/>
      <c r="X156" s="77"/>
      <c r="Y156" s="77"/>
      <c r="Z156" s="77"/>
      <c r="AA156" s="77"/>
    </row>
    <row r="157" spans="18:27" ht="12.75" customHeight="1" x14ac:dyDescent="0.2">
      <c r="R157" s="77"/>
      <c r="S157" s="77"/>
      <c r="T157" s="77"/>
      <c r="U157" s="77"/>
      <c r="V157" s="77"/>
      <c r="W157" s="77"/>
      <c r="X157" s="77"/>
      <c r="Y157" s="77"/>
      <c r="Z157" s="77"/>
      <c r="AA157" s="77"/>
    </row>
    <row r="158" spans="18:27" ht="12.75" customHeight="1" x14ac:dyDescent="0.2">
      <c r="R158" s="77"/>
      <c r="S158" s="77"/>
      <c r="T158" s="77"/>
      <c r="U158" s="77"/>
      <c r="V158" s="77"/>
      <c r="W158" s="77"/>
      <c r="X158" s="77"/>
      <c r="Y158" s="77"/>
      <c r="Z158" s="77"/>
      <c r="AA158" s="77"/>
    </row>
    <row r="159" spans="18:27" ht="12.75" customHeight="1" x14ac:dyDescent="0.2">
      <c r="R159" s="77"/>
      <c r="S159" s="77"/>
      <c r="T159" s="77"/>
      <c r="U159" s="77"/>
      <c r="V159" s="77"/>
      <c r="W159" s="77"/>
      <c r="X159" s="77"/>
      <c r="Y159" s="77"/>
      <c r="Z159" s="77"/>
      <c r="AA159" s="77"/>
    </row>
    <row r="160" spans="18:27" ht="12.75" customHeight="1" x14ac:dyDescent="0.2">
      <c r="R160" s="77"/>
      <c r="S160" s="77"/>
      <c r="T160" s="77"/>
      <c r="U160" s="77"/>
      <c r="V160" s="77"/>
      <c r="W160" s="77"/>
      <c r="X160" s="77"/>
      <c r="Y160" s="77"/>
      <c r="Z160" s="77"/>
      <c r="AA160" s="77"/>
    </row>
    <row r="161" spans="18:27" ht="12.75" customHeight="1" x14ac:dyDescent="0.2">
      <c r="R161" s="77"/>
      <c r="S161" s="77"/>
      <c r="T161" s="77"/>
      <c r="U161" s="77"/>
      <c r="V161" s="77"/>
      <c r="W161" s="77"/>
      <c r="X161" s="77"/>
      <c r="Y161" s="77"/>
      <c r="Z161" s="77"/>
      <c r="AA161" s="77"/>
    </row>
    <row r="162" spans="18:27" ht="12.75" customHeight="1" x14ac:dyDescent="0.2">
      <c r="R162" s="77"/>
      <c r="S162" s="77"/>
      <c r="T162" s="77"/>
      <c r="U162" s="77"/>
      <c r="V162" s="77"/>
      <c r="W162" s="77"/>
      <c r="X162" s="77"/>
      <c r="Y162" s="77"/>
      <c r="Z162" s="77"/>
      <c r="AA162" s="77"/>
    </row>
    <row r="163" spans="18:27" ht="12.75" customHeight="1" x14ac:dyDescent="0.2">
      <c r="R163" s="77"/>
      <c r="S163" s="77"/>
      <c r="T163" s="77"/>
      <c r="U163" s="77"/>
      <c r="V163" s="77"/>
      <c r="W163" s="77"/>
      <c r="X163" s="77"/>
      <c r="Y163" s="77"/>
      <c r="Z163" s="77"/>
      <c r="AA163" s="77"/>
    </row>
    <row r="164" spans="18:27" ht="12.75" customHeight="1" x14ac:dyDescent="0.2">
      <c r="R164" s="77"/>
      <c r="S164" s="77"/>
      <c r="T164" s="77"/>
      <c r="U164" s="77"/>
      <c r="V164" s="77"/>
      <c r="W164" s="77"/>
      <c r="X164" s="77"/>
      <c r="Y164" s="77"/>
      <c r="Z164" s="77"/>
      <c r="AA164" s="77"/>
    </row>
    <row r="165" spans="18:27" ht="12.75" customHeight="1" x14ac:dyDescent="0.2">
      <c r="R165" s="77"/>
      <c r="S165" s="77"/>
      <c r="T165" s="77"/>
      <c r="U165" s="77"/>
      <c r="V165" s="77"/>
      <c r="W165" s="77"/>
      <c r="X165" s="77"/>
      <c r="Y165" s="77"/>
      <c r="Z165" s="77"/>
      <c r="AA165" s="77"/>
    </row>
    <row r="166" spans="18:27" ht="12.75" customHeight="1" x14ac:dyDescent="0.2">
      <c r="R166" s="77"/>
      <c r="S166" s="77"/>
      <c r="T166" s="77"/>
      <c r="U166" s="77"/>
      <c r="V166" s="77"/>
      <c r="W166" s="77"/>
      <c r="X166" s="77"/>
      <c r="Y166" s="77"/>
      <c r="Z166" s="77"/>
      <c r="AA166" s="77"/>
    </row>
    <row r="167" spans="18:27" ht="12.75" customHeight="1" x14ac:dyDescent="0.2">
      <c r="R167" s="77"/>
      <c r="S167" s="77"/>
      <c r="T167" s="77"/>
      <c r="U167" s="77"/>
      <c r="V167" s="77"/>
      <c r="W167" s="77"/>
      <c r="X167" s="77"/>
      <c r="Y167" s="77"/>
      <c r="Z167" s="77"/>
      <c r="AA167" s="77"/>
    </row>
    <row r="168" spans="18:27" ht="12.75" customHeight="1" x14ac:dyDescent="0.2">
      <c r="R168" s="77"/>
      <c r="S168" s="77"/>
      <c r="T168" s="77"/>
      <c r="U168" s="77"/>
      <c r="V168" s="77"/>
      <c r="W168" s="77"/>
      <c r="X168" s="77"/>
      <c r="Y168" s="77"/>
      <c r="Z168" s="77"/>
      <c r="AA168" s="77"/>
    </row>
    <row r="169" spans="18:27" ht="12.75" customHeight="1" x14ac:dyDescent="0.2">
      <c r="R169" s="77"/>
      <c r="S169" s="77"/>
      <c r="T169" s="77"/>
      <c r="U169" s="77"/>
      <c r="V169" s="77"/>
      <c r="W169" s="77"/>
      <c r="X169" s="77"/>
      <c r="Y169" s="77"/>
      <c r="Z169" s="77"/>
      <c r="AA169" s="77"/>
    </row>
    <row r="170" spans="18:27" ht="12.75" customHeight="1" x14ac:dyDescent="0.2">
      <c r="R170" s="77"/>
      <c r="S170" s="77"/>
      <c r="T170" s="77"/>
      <c r="U170" s="77"/>
      <c r="V170" s="77"/>
      <c r="W170" s="77"/>
      <c r="X170" s="77"/>
      <c r="Y170" s="77"/>
      <c r="Z170" s="77"/>
      <c r="AA170" s="77"/>
    </row>
    <row r="171" spans="18:27" ht="12.75" customHeight="1" x14ac:dyDescent="0.2">
      <c r="R171" s="77"/>
      <c r="S171" s="77"/>
      <c r="T171" s="77"/>
      <c r="U171" s="77"/>
      <c r="V171" s="77"/>
      <c r="W171" s="77"/>
      <c r="X171" s="77"/>
      <c r="Y171" s="77"/>
      <c r="Z171" s="77"/>
      <c r="AA171" s="77"/>
    </row>
    <row r="172" spans="18:27" ht="12.75" customHeight="1" x14ac:dyDescent="0.2">
      <c r="R172" s="77"/>
      <c r="S172" s="77"/>
      <c r="T172" s="77"/>
      <c r="U172" s="77"/>
      <c r="V172" s="77"/>
      <c r="W172" s="77"/>
      <c r="X172" s="77"/>
      <c r="Y172" s="77"/>
      <c r="Z172" s="77"/>
      <c r="AA172" s="77"/>
    </row>
    <row r="173" spans="18:27" ht="12.75" customHeight="1" x14ac:dyDescent="0.2">
      <c r="R173" s="77"/>
      <c r="S173" s="77"/>
      <c r="T173" s="77"/>
      <c r="U173" s="77"/>
      <c r="V173" s="77"/>
      <c r="W173" s="77"/>
      <c r="X173" s="77"/>
      <c r="Y173" s="77"/>
      <c r="Z173" s="77"/>
      <c r="AA173" s="77"/>
    </row>
    <row r="174" spans="18:27" ht="12.75" customHeight="1" x14ac:dyDescent="0.2">
      <c r="R174" s="77"/>
      <c r="S174" s="77"/>
      <c r="T174" s="77"/>
      <c r="U174" s="77"/>
      <c r="V174" s="77"/>
      <c r="W174" s="77"/>
      <c r="X174" s="77"/>
      <c r="Y174" s="77"/>
      <c r="Z174" s="77"/>
      <c r="AA174" s="77"/>
    </row>
    <row r="175" spans="18:27" ht="12.75" customHeight="1" x14ac:dyDescent="0.2">
      <c r="R175" s="77"/>
      <c r="S175" s="77"/>
      <c r="T175" s="77"/>
      <c r="U175" s="77"/>
      <c r="V175" s="77"/>
      <c r="W175" s="77"/>
      <c r="X175" s="77"/>
      <c r="Y175" s="77"/>
      <c r="Z175" s="77"/>
      <c r="AA175" s="77"/>
    </row>
    <row r="176" spans="18:27" ht="12.75" customHeight="1" x14ac:dyDescent="0.2">
      <c r="R176" s="77"/>
      <c r="S176" s="77"/>
      <c r="T176" s="77"/>
      <c r="U176" s="77"/>
      <c r="V176" s="77"/>
      <c r="W176" s="77"/>
      <c r="X176" s="77"/>
      <c r="Y176" s="77"/>
      <c r="Z176" s="77"/>
      <c r="AA176" s="77"/>
    </row>
    <row r="177" spans="18:27" ht="12.75" customHeight="1" x14ac:dyDescent="0.2">
      <c r="R177" s="77"/>
      <c r="S177" s="77"/>
      <c r="T177" s="77"/>
      <c r="U177" s="77"/>
      <c r="V177" s="77"/>
      <c r="W177" s="77"/>
      <c r="X177" s="77"/>
      <c r="Y177" s="77"/>
      <c r="Z177" s="77"/>
      <c r="AA177" s="77"/>
    </row>
    <row r="178" spans="18:27" ht="12.75" customHeight="1" x14ac:dyDescent="0.2">
      <c r="R178" s="77"/>
      <c r="S178" s="77"/>
      <c r="T178" s="77"/>
      <c r="U178" s="77"/>
      <c r="V178" s="77"/>
      <c r="W178" s="77"/>
      <c r="X178" s="77"/>
      <c r="Y178" s="77"/>
      <c r="Z178" s="77"/>
      <c r="AA178" s="77"/>
    </row>
    <row r="179" spans="18:27" ht="12.75" customHeight="1" x14ac:dyDescent="0.2">
      <c r="R179" s="77"/>
      <c r="S179" s="77"/>
      <c r="T179" s="77"/>
      <c r="U179" s="77"/>
      <c r="V179" s="77"/>
      <c r="W179" s="77"/>
      <c r="X179" s="77"/>
      <c r="Y179" s="77"/>
      <c r="Z179" s="77"/>
      <c r="AA179" s="77"/>
    </row>
    <row r="180" spans="18:27" ht="12.75" customHeight="1" x14ac:dyDescent="0.2">
      <c r="R180" s="77"/>
      <c r="S180" s="77"/>
      <c r="T180" s="77"/>
      <c r="U180" s="77"/>
      <c r="V180" s="77"/>
      <c r="W180" s="77"/>
      <c r="X180" s="77"/>
      <c r="Y180" s="77"/>
      <c r="Z180" s="77"/>
      <c r="AA180" s="77"/>
    </row>
    <row r="181" spans="18:27" ht="12.75" customHeight="1" x14ac:dyDescent="0.2">
      <c r="R181" s="77"/>
      <c r="S181" s="77"/>
      <c r="T181" s="77"/>
      <c r="U181" s="77"/>
      <c r="V181" s="77"/>
      <c r="W181" s="77"/>
      <c r="X181" s="77"/>
      <c r="Y181" s="77"/>
      <c r="Z181" s="77"/>
      <c r="AA181" s="77"/>
    </row>
    <row r="182" spans="18:27" ht="12.75" customHeight="1" x14ac:dyDescent="0.2">
      <c r="R182" s="77"/>
      <c r="S182" s="77"/>
      <c r="T182" s="77"/>
      <c r="U182" s="77"/>
      <c r="V182" s="77"/>
      <c r="W182" s="77"/>
      <c r="X182" s="77"/>
      <c r="Y182" s="77"/>
      <c r="Z182" s="77"/>
      <c r="AA182" s="77"/>
    </row>
    <row r="183" spans="18:27" ht="12.75" customHeight="1" x14ac:dyDescent="0.2">
      <c r="R183" s="77"/>
      <c r="S183" s="77"/>
      <c r="T183" s="77"/>
      <c r="U183" s="77"/>
      <c r="V183" s="77"/>
      <c r="W183" s="77"/>
      <c r="X183" s="77"/>
      <c r="Y183" s="77"/>
      <c r="Z183" s="77"/>
      <c r="AA183" s="77"/>
    </row>
    <row r="184" spans="18:27" ht="12.75" customHeight="1" x14ac:dyDescent="0.2">
      <c r="R184" s="77"/>
      <c r="S184" s="77"/>
      <c r="T184" s="77"/>
      <c r="U184" s="77"/>
      <c r="V184" s="77"/>
      <c r="W184" s="77"/>
      <c r="X184" s="77"/>
      <c r="Y184" s="77"/>
      <c r="Z184" s="77"/>
      <c r="AA184" s="77"/>
    </row>
    <row r="185" spans="18:27" ht="12.75" customHeight="1" x14ac:dyDescent="0.2">
      <c r="R185" s="77"/>
      <c r="S185" s="77"/>
      <c r="T185" s="77"/>
      <c r="U185" s="77"/>
      <c r="V185" s="77"/>
      <c r="W185" s="77"/>
      <c r="X185" s="77"/>
      <c r="Y185" s="77"/>
      <c r="Z185" s="77"/>
      <c r="AA185" s="77"/>
    </row>
    <row r="186" spans="18:27" ht="12.75" customHeight="1" x14ac:dyDescent="0.2">
      <c r="R186" s="77"/>
      <c r="S186" s="77"/>
      <c r="T186" s="77"/>
      <c r="U186" s="77"/>
      <c r="V186" s="77"/>
      <c r="W186" s="77"/>
      <c r="X186" s="77"/>
      <c r="Y186" s="77"/>
      <c r="Z186" s="77"/>
      <c r="AA186" s="77"/>
    </row>
    <row r="187" spans="18:27" ht="12.75" customHeight="1" x14ac:dyDescent="0.2">
      <c r="R187" s="77"/>
      <c r="S187" s="77"/>
      <c r="T187" s="77"/>
      <c r="U187" s="77"/>
      <c r="V187" s="77"/>
      <c r="W187" s="77"/>
      <c r="X187" s="77"/>
      <c r="Y187" s="77"/>
      <c r="Z187" s="77"/>
      <c r="AA187" s="77"/>
    </row>
    <row r="188" spans="18:27" ht="12.75" customHeight="1" x14ac:dyDescent="0.2">
      <c r="R188" s="77"/>
      <c r="S188" s="77"/>
      <c r="T188" s="77"/>
      <c r="U188" s="77"/>
      <c r="V188" s="77"/>
      <c r="W188" s="77"/>
      <c r="X188" s="77"/>
      <c r="Y188" s="77"/>
      <c r="Z188" s="77"/>
      <c r="AA188" s="77"/>
    </row>
    <row r="189" spans="18:27" ht="12.75" customHeight="1" x14ac:dyDescent="0.2">
      <c r="R189" s="77"/>
      <c r="S189" s="77"/>
      <c r="T189" s="77"/>
      <c r="U189" s="77"/>
      <c r="V189" s="77"/>
      <c r="W189" s="77"/>
      <c r="X189" s="77"/>
      <c r="Y189" s="77"/>
      <c r="Z189" s="77"/>
      <c r="AA189" s="77"/>
    </row>
    <row r="190" spans="18:27" ht="12.75" customHeight="1" x14ac:dyDescent="0.2">
      <c r="R190" s="77"/>
      <c r="S190" s="77"/>
      <c r="T190" s="77"/>
      <c r="U190" s="77"/>
      <c r="V190" s="77"/>
      <c r="W190" s="77"/>
      <c r="X190" s="77"/>
      <c r="Y190" s="77"/>
      <c r="Z190" s="77"/>
      <c r="AA190" s="77"/>
    </row>
    <row r="191" spans="18:27" ht="12.75" customHeight="1" x14ac:dyDescent="0.2">
      <c r="R191" s="77"/>
      <c r="S191" s="77"/>
      <c r="T191" s="77"/>
      <c r="U191" s="77"/>
      <c r="V191" s="77"/>
      <c r="W191" s="77"/>
      <c r="X191" s="77"/>
      <c r="Y191" s="77"/>
      <c r="Z191" s="77"/>
      <c r="AA191" s="77"/>
    </row>
    <row r="192" spans="18:27" ht="12.75" customHeight="1" x14ac:dyDescent="0.2">
      <c r="R192" s="77"/>
      <c r="S192" s="77"/>
      <c r="T192" s="77"/>
      <c r="U192" s="77"/>
      <c r="V192" s="77"/>
      <c r="W192" s="77"/>
      <c r="X192" s="77"/>
      <c r="Y192" s="77"/>
      <c r="Z192" s="77"/>
      <c r="AA192" s="77"/>
    </row>
    <row r="193" spans="18:27" ht="12.75" customHeight="1" x14ac:dyDescent="0.2">
      <c r="R193" s="77"/>
      <c r="S193" s="77"/>
      <c r="T193" s="77"/>
      <c r="U193" s="77"/>
      <c r="V193" s="77"/>
      <c r="W193" s="77"/>
      <c r="X193" s="77"/>
      <c r="Y193" s="77"/>
      <c r="Z193" s="77"/>
      <c r="AA193" s="77"/>
    </row>
    <row r="194" spans="18:27" ht="12.75" customHeight="1" x14ac:dyDescent="0.2">
      <c r="R194" s="77"/>
      <c r="S194" s="77"/>
      <c r="T194" s="77"/>
      <c r="U194" s="77"/>
      <c r="V194" s="77"/>
      <c r="W194" s="77"/>
      <c r="X194" s="77"/>
      <c r="Y194" s="77"/>
      <c r="Z194" s="77"/>
      <c r="AA194" s="77"/>
    </row>
    <row r="195" spans="18:27" ht="12.75" customHeight="1" x14ac:dyDescent="0.2">
      <c r="R195" s="77"/>
      <c r="S195" s="77"/>
      <c r="T195" s="77"/>
      <c r="U195" s="77"/>
      <c r="V195" s="77"/>
      <c r="W195" s="77"/>
      <c r="X195" s="77"/>
      <c r="Y195" s="77"/>
      <c r="Z195" s="77"/>
      <c r="AA195" s="77"/>
    </row>
    <row r="196" spans="18:27" ht="12.75" customHeight="1" x14ac:dyDescent="0.2">
      <c r="R196" s="77"/>
      <c r="S196" s="77"/>
      <c r="T196" s="77"/>
      <c r="U196" s="77"/>
      <c r="V196" s="77"/>
      <c r="W196" s="77"/>
      <c r="X196" s="77"/>
      <c r="Y196" s="77"/>
      <c r="Z196" s="77"/>
      <c r="AA196" s="77"/>
    </row>
    <row r="197" spans="18:27" ht="12.75" customHeight="1" x14ac:dyDescent="0.2">
      <c r="R197" s="77"/>
      <c r="S197" s="77"/>
      <c r="T197" s="77"/>
      <c r="U197" s="77"/>
      <c r="V197" s="77"/>
      <c r="W197" s="77"/>
      <c r="X197" s="77"/>
      <c r="Y197" s="77"/>
      <c r="Z197" s="77"/>
      <c r="AA197" s="77"/>
    </row>
    <row r="198" spans="18:27" ht="12.75" customHeight="1" x14ac:dyDescent="0.2">
      <c r="R198" s="77"/>
      <c r="S198" s="77"/>
      <c r="T198" s="77"/>
      <c r="U198" s="77"/>
      <c r="V198" s="77"/>
      <c r="W198" s="77"/>
      <c r="X198" s="77"/>
      <c r="Y198" s="77"/>
      <c r="Z198" s="77"/>
      <c r="AA198" s="77"/>
    </row>
    <row r="199" spans="18:27" ht="12.75" customHeight="1" x14ac:dyDescent="0.2">
      <c r="R199" s="77"/>
      <c r="S199" s="77"/>
      <c r="T199" s="77"/>
      <c r="U199" s="77"/>
      <c r="V199" s="77"/>
      <c r="W199" s="77"/>
      <c r="X199" s="77"/>
      <c r="Y199" s="77"/>
      <c r="Z199" s="77"/>
      <c r="AA199" s="77"/>
    </row>
    <row r="200" spans="18:27" ht="12.75" customHeight="1" x14ac:dyDescent="0.2">
      <c r="R200" s="77"/>
      <c r="S200" s="77"/>
      <c r="T200" s="77"/>
      <c r="U200" s="77"/>
      <c r="V200" s="77"/>
      <c r="W200" s="77"/>
      <c r="X200" s="77"/>
      <c r="Y200" s="77"/>
      <c r="Z200" s="77"/>
      <c r="AA200" s="77"/>
    </row>
    <row r="201" spans="18:27" ht="12.75" customHeight="1" x14ac:dyDescent="0.2">
      <c r="R201" s="77"/>
      <c r="S201" s="77"/>
      <c r="T201" s="77"/>
      <c r="U201" s="77"/>
      <c r="V201" s="77"/>
      <c r="W201" s="77"/>
      <c r="X201" s="77"/>
      <c r="Y201" s="77"/>
      <c r="Z201" s="77"/>
      <c r="AA201" s="77"/>
    </row>
    <row r="202" spans="18:27" ht="12.75" customHeight="1" x14ac:dyDescent="0.2">
      <c r="R202" s="77"/>
      <c r="S202" s="77"/>
      <c r="T202" s="77"/>
      <c r="U202" s="77"/>
      <c r="V202" s="77"/>
      <c r="W202" s="77"/>
      <c r="X202" s="77"/>
      <c r="Y202" s="77"/>
      <c r="Z202" s="77"/>
      <c r="AA202" s="77"/>
    </row>
    <row r="203" spans="18:27" ht="12.75" customHeight="1" x14ac:dyDescent="0.2">
      <c r="R203" s="77"/>
      <c r="S203" s="77"/>
      <c r="T203" s="77"/>
      <c r="U203" s="77"/>
      <c r="V203" s="77"/>
      <c r="W203" s="77"/>
      <c r="X203" s="77"/>
      <c r="Y203" s="77"/>
      <c r="Z203" s="77"/>
      <c r="AA203" s="77"/>
    </row>
    <row r="204" spans="18:27" ht="12.75" customHeight="1" x14ac:dyDescent="0.2">
      <c r="R204" s="77"/>
      <c r="S204" s="77"/>
      <c r="T204" s="77"/>
      <c r="U204" s="77"/>
      <c r="V204" s="77"/>
      <c r="W204" s="77"/>
      <c r="X204" s="77"/>
      <c r="Y204" s="77"/>
      <c r="Z204" s="77"/>
      <c r="AA204" s="77"/>
    </row>
    <row r="205" spans="18:27" ht="12.75" customHeight="1" x14ac:dyDescent="0.2">
      <c r="R205" s="77"/>
      <c r="S205" s="77"/>
      <c r="T205" s="77"/>
      <c r="U205" s="77"/>
      <c r="V205" s="77"/>
      <c r="W205" s="77"/>
      <c r="X205" s="77"/>
      <c r="Y205" s="77"/>
      <c r="Z205" s="77"/>
      <c r="AA205" s="77"/>
    </row>
    <row r="206" spans="18:27" ht="12.75" customHeight="1" x14ac:dyDescent="0.2">
      <c r="R206" s="77"/>
      <c r="S206" s="77"/>
      <c r="T206" s="77"/>
      <c r="U206" s="77"/>
      <c r="V206" s="77"/>
      <c r="W206" s="77"/>
      <c r="X206" s="77"/>
      <c r="Y206" s="77"/>
      <c r="Z206" s="77"/>
      <c r="AA206" s="77"/>
    </row>
    <row r="207" spans="18:27" ht="12.75" customHeight="1" x14ac:dyDescent="0.2">
      <c r="R207" s="77"/>
      <c r="S207" s="77"/>
      <c r="T207" s="77"/>
      <c r="U207" s="77"/>
      <c r="V207" s="77"/>
      <c r="W207" s="77"/>
      <c r="X207" s="77"/>
      <c r="Y207" s="77"/>
      <c r="Z207" s="77"/>
      <c r="AA207" s="77"/>
    </row>
    <row r="208" spans="18:27" ht="12.75" customHeight="1" x14ac:dyDescent="0.2">
      <c r="R208" s="77"/>
      <c r="S208" s="77"/>
      <c r="T208" s="77"/>
      <c r="U208" s="77"/>
      <c r="V208" s="77"/>
      <c r="W208" s="77"/>
      <c r="X208" s="77"/>
      <c r="Y208" s="77"/>
      <c r="Z208" s="77"/>
      <c r="AA208" s="77"/>
    </row>
    <row r="209" spans="18:27" ht="12.75" customHeight="1" x14ac:dyDescent="0.2">
      <c r="R209" s="77"/>
      <c r="S209" s="77"/>
      <c r="T209" s="77"/>
      <c r="U209" s="77"/>
      <c r="V209" s="77"/>
      <c r="W209" s="77"/>
      <c r="X209" s="77"/>
      <c r="Y209" s="77"/>
      <c r="Z209" s="77"/>
      <c r="AA209" s="77"/>
    </row>
    <row r="210" spans="18:27" ht="12.75" customHeight="1" x14ac:dyDescent="0.2">
      <c r="R210" s="77"/>
      <c r="S210" s="77"/>
      <c r="T210" s="77"/>
      <c r="U210" s="77"/>
      <c r="V210" s="77"/>
      <c r="W210" s="77"/>
      <c r="X210" s="77"/>
      <c r="Y210" s="77"/>
      <c r="Z210" s="77"/>
      <c r="AA210" s="77"/>
    </row>
    <row r="211" spans="18:27" ht="12.75" customHeight="1" x14ac:dyDescent="0.2">
      <c r="R211" s="77"/>
      <c r="S211" s="77"/>
      <c r="T211" s="77"/>
      <c r="U211" s="77"/>
      <c r="V211" s="77"/>
      <c r="W211" s="77"/>
      <c r="X211" s="77"/>
      <c r="Y211" s="77"/>
      <c r="Z211" s="77"/>
      <c r="AA211" s="77"/>
    </row>
    <row r="212" spans="18:27" ht="12.75" customHeight="1" x14ac:dyDescent="0.2">
      <c r="R212" s="77"/>
      <c r="S212" s="77"/>
      <c r="T212" s="77"/>
      <c r="U212" s="77"/>
      <c r="V212" s="77"/>
      <c r="W212" s="77"/>
      <c r="X212" s="77"/>
      <c r="Y212" s="77"/>
      <c r="Z212" s="77"/>
      <c r="AA212" s="77"/>
    </row>
    <row r="213" spans="18:27" ht="12.75" customHeight="1" x14ac:dyDescent="0.2">
      <c r="R213" s="77"/>
      <c r="S213" s="77"/>
      <c r="T213" s="77"/>
      <c r="U213" s="77"/>
      <c r="V213" s="77"/>
      <c r="W213" s="77"/>
      <c r="X213" s="77"/>
      <c r="Y213" s="77"/>
      <c r="Z213" s="77"/>
      <c r="AA213" s="77"/>
    </row>
    <row r="214" spans="18:27" ht="12.75" customHeight="1" x14ac:dyDescent="0.2">
      <c r="R214" s="77"/>
      <c r="S214" s="77"/>
      <c r="T214" s="77"/>
      <c r="U214" s="77"/>
      <c r="V214" s="77"/>
      <c r="W214" s="77"/>
      <c r="X214" s="77"/>
      <c r="Y214" s="77"/>
      <c r="Z214" s="77"/>
      <c r="AA214" s="77"/>
    </row>
    <row r="215" spans="18:27" ht="12.75" customHeight="1" x14ac:dyDescent="0.2">
      <c r="R215" s="77"/>
      <c r="S215" s="77"/>
      <c r="T215" s="77"/>
      <c r="U215" s="77"/>
      <c r="V215" s="77"/>
      <c r="W215" s="77"/>
      <c r="X215" s="77"/>
      <c r="Y215" s="77"/>
      <c r="Z215" s="77"/>
      <c r="AA215" s="77"/>
    </row>
    <row r="216" spans="18:27" ht="12.75" customHeight="1" x14ac:dyDescent="0.2">
      <c r="R216" s="77"/>
      <c r="S216" s="77"/>
      <c r="T216" s="77"/>
      <c r="U216" s="77"/>
      <c r="V216" s="77"/>
      <c r="W216" s="77"/>
      <c r="X216" s="77"/>
      <c r="Y216" s="77"/>
      <c r="Z216" s="77"/>
      <c r="AA216" s="77"/>
    </row>
    <row r="217" spans="18:27" ht="12.75" customHeight="1" x14ac:dyDescent="0.2">
      <c r="R217" s="77"/>
      <c r="S217" s="77"/>
      <c r="T217" s="77"/>
      <c r="U217" s="77"/>
      <c r="V217" s="77"/>
      <c r="W217" s="77"/>
      <c r="X217" s="77"/>
      <c r="Y217" s="77"/>
      <c r="Z217" s="77"/>
      <c r="AA217" s="77"/>
    </row>
    <row r="218" spans="18:27" ht="12.75" customHeight="1" x14ac:dyDescent="0.2">
      <c r="R218" s="77"/>
      <c r="S218" s="77"/>
      <c r="T218" s="77"/>
      <c r="U218" s="77"/>
      <c r="V218" s="77"/>
      <c r="W218" s="77"/>
      <c r="X218" s="77"/>
      <c r="Y218" s="77"/>
      <c r="Z218" s="77"/>
      <c r="AA218" s="77"/>
    </row>
    <row r="219" spans="18:27" ht="12.75" customHeight="1" x14ac:dyDescent="0.2">
      <c r="R219" s="77"/>
      <c r="S219" s="77"/>
      <c r="T219" s="77"/>
      <c r="U219" s="77"/>
      <c r="V219" s="77"/>
      <c r="W219" s="77"/>
      <c r="X219" s="77"/>
      <c r="Y219" s="77"/>
      <c r="Z219" s="77"/>
      <c r="AA219" s="77"/>
    </row>
    <row r="220" spans="18:27" ht="12.75" customHeight="1" x14ac:dyDescent="0.2">
      <c r="R220" s="77"/>
      <c r="S220" s="77"/>
      <c r="T220" s="77"/>
      <c r="U220" s="77"/>
      <c r="V220" s="77"/>
      <c r="W220" s="77"/>
      <c r="X220" s="77"/>
      <c r="Y220" s="77"/>
      <c r="Z220" s="77"/>
      <c r="AA220" s="77"/>
    </row>
    <row r="221" spans="18:27" ht="12.75" customHeight="1" x14ac:dyDescent="0.2">
      <c r="R221" s="77"/>
      <c r="S221" s="77"/>
      <c r="T221" s="77"/>
      <c r="U221" s="77"/>
      <c r="V221" s="77"/>
      <c r="W221" s="77"/>
      <c r="X221" s="77"/>
      <c r="Y221" s="77"/>
      <c r="Z221" s="77"/>
      <c r="AA221" s="77"/>
    </row>
    <row r="222" spans="18:27" ht="12.75" customHeight="1" x14ac:dyDescent="0.2">
      <c r="R222" s="77"/>
      <c r="S222" s="77"/>
      <c r="T222" s="77"/>
      <c r="U222" s="77"/>
      <c r="V222" s="77"/>
      <c r="W222" s="77"/>
      <c r="X222" s="77"/>
      <c r="Y222" s="77"/>
      <c r="Z222" s="77"/>
      <c r="AA222" s="77"/>
    </row>
    <row r="223" spans="18:27" ht="12.75" customHeight="1" x14ac:dyDescent="0.2">
      <c r="R223" s="77"/>
      <c r="S223" s="77"/>
      <c r="T223" s="77"/>
      <c r="U223" s="77"/>
      <c r="V223" s="77"/>
      <c r="W223" s="77"/>
      <c r="X223" s="77"/>
      <c r="Y223" s="77"/>
      <c r="Z223" s="77"/>
      <c r="AA223" s="77"/>
    </row>
    <row r="224" spans="18:27" ht="12.75" customHeight="1" x14ac:dyDescent="0.2">
      <c r="R224" s="77"/>
      <c r="S224" s="77"/>
      <c r="T224" s="77"/>
      <c r="U224" s="77"/>
      <c r="V224" s="77"/>
      <c r="W224" s="77"/>
      <c r="X224" s="77"/>
      <c r="Y224" s="77"/>
      <c r="Z224" s="77"/>
      <c r="AA224" s="77"/>
    </row>
    <row r="225" spans="18:27" ht="12.75" customHeight="1" x14ac:dyDescent="0.2">
      <c r="R225" s="77"/>
      <c r="S225" s="77"/>
      <c r="T225" s="77"/>
      <c r="U225" s="77"/>
      <c r="V225" s="77"/>
      <c r="W225" s="77"/>
      <c r="X225" s="77"/>
      <c r="Y225" s="77"/>
      <c r="Z225" s="77"/>
      <c r="AA225" s="77"/>
    </row>
    <row r="226" spans="18:27" ht="12.75" customHeight="1" x14ac:dyDescent="0.2">
      <c r="R226" s="77"/>
      <c r="S226" s="77"/>
      <c r="T226" s="77"/>
      <c r="U226" s="77"/>
      <c r="V226" s="77"/>
      <c r="W226" s="77"/>
      <c r="X226" s="77"/>
      <c r="Y226" s="77"/>
      <c r="Z226" s="77"/>
      <c r="AA226" s="77"/>
    </row>
    <row r="227" spans="18:27" ht="12.75" customHeight="1" x14ac:dyDescent="0.2">
      <c r="R227" s="77"/>
      <c r="S227" s="77"/>
      <c r="T227" s="77"/>
      <c r="U227" s="77"/>
      <c r="V227" s="77"/>
      <c r="W227" s="77"/>
      <c r="X227" s="77"/>
      <c r="Y227" s="77"/>
      <c r="Z227" s="77"/>
      <c r="AA227" s="77"/>
    </row>
    <row r="228" spans="18:27" ht="12.75" customHeight="1" x14ac:dyDescent="0.2">
      <c r="R228" s="77"/>
      <c r="S228" s="77"/>
      <c r="T228" s="77"/>
      <c r="U228" s="77"/>
      <c r="V228" s="77"/>
      <c r="W228" s="77"/>
      <c r="X228" s="77"/>
      <c r="Y228" s="77"/>
      <c r="Z228" s="77"/>
      <c r="AA228" s="77"/>
    </row>
    <row r="229" spans="18:27" ht="12.75" customHeight="1" x14ac:dyDescent="0.2">
      <c r="R229" s="77"/>
      <c r="S229" s="77"/>
      <c r="T229" s="77"/>
      <c r="U229" s="77"/>
      <c r="V229" s="77"/>
      <c r="W229" s="77"/>
      <c r="X229" s="77"/>
      <c r="Y229" s="77"/>
      <c r="Z229" s="77"/>
      <c r="AA229" s="77"/>
    </row>
    <row r="230" spans="18:27" ht="12.75" customHeight="1" x14ac:dyDescent="0.2">
      <c r="R230" s="77"/>
      <c r="S230" s="77"/>
      <c r="T230" s="77"/>
      <c r="U230" s="77"/>
      <c r="V230" s="77"/>
      <c r="W230" s="77"/>
      <c r="X230" s="77"/>
      <c r="Y230" s="77"/>
      <c r="Z230" s="77"/>
      <c r="AA230" s="77"/>
    </row>
    <row r="231" spans="18:27" ht="12.75" customHeight="1" x14ac:dyDescent="0.2">
      <c r="R231" s="77"/>
      <c r="S231" s="77"/>
      <c r="T231" s="77"/>
      <c r="U231" s="77"/>
      <c r="V231" s="77"/>
      <c r="W231" s="77"/>
      <c r="X231" s="77"/>
      <c r="Y231" s="77"/>
      <c r="Z231" s="77"/>
      <c r="AA231" s="77"/>
    </row>
    <row r="232" spans="18:27" ht="12.75" customHeight="1" x14ac:dyDescent="0.2">
      <c r="R232" s="77"/>
      <c r="S232" s="77"/>
      <c r="T232" s="77"/>
      <c r="U232" s="77"/>
      <c r="V232" s="77"/>
      <c r="W232" s="77"/>
      <c r="X232" s="77"/>
      <c r="Y232" s="77"/>
      <c r="Z232" s="77"/>
      <c r="AA232" s="77"/>
    </row>
    <row r="233" spans="18:27" ht="12.75" customHeight="1" x14ac:dyDescent="0.2">
      <c r="R233" s="77"/>
      <c r="S233" s="77"/>
      <c r="T233" s="77"/>
      <c r="U233" s="77"/>
      <c r="V233" s="77"/>
      <c r="W233" s="77"/>
      <c r="X233" s="77"/>
      <c r="Y233" s="77"/>
      <c r="Z233" s="77"/>
      <c r="AA233" s="77"/>
    </row>
    <row r="234" spans="18:27" ht="12.75" customHeight="1" x14ac:dyDescent="0.2">
      <c r="R234" s="77"/>
      <c r="S234" s="77"/>
      <c r="T234" s="77"/>
      <c r="U234" s="77"/>
      <c r="V234" s="77"/>
      <c r="W234" s="77"/>
      <c r="X234" s="77"/>
      <c r="Y234" s="77"/>
      <c r="Z234" s="77"/>
      <c r="AA234" s="77"/>
    </row>
    <row r="235" spans="18:27" ht="12.75" customHeight="1" x14ac:dyDescent="0.2">
      <c r="R235" s="77"/>
      <c r="S235" s="77"/>
      <c r="T235" s="77"/>
      <c r="U235" s="77"/>
      <c r="V235" s="77"/>
      <c r="W235" s="77"/>
      <c r="X235" s="77"/>
      <c r="Y235" s="77"/>
      <c r="Z235" s="77"/>
      <c r="AA235" s="77"/>
    </row>
    <row r="236" spans="18:27" ht="12.75" customHeight="1" x14ac:dyDescent="0.2">
      <c r="R236" s="77"/>
      <c r="S236" s="77"/>
      <c r="T236" s="77"/>
      <c r="U236" s="77"/>
      <c r="V236" s="77"/>
      <c r="W236" s="77"/>
      <c r="X236" s="77"/>
      <c r="Y236" s="77"/>
      <c r="Z236" s="77"/>
      <c r="AA236" s="77"/>
    </row>
    <row r="237" spans="18:27" ht="12.75" customHeight="1" x14ac:dyDescent="0.2">
      <c r="R237" s="77"/>
      <c r="S237" s="77"/>
      <c r="T237" s="77"/>
      <c r="U237" s="77"/>
      <c r="V237" s="77"/>
      <c r="W237" s="77"/>
      <c r="X237" s="77"/>
      <c r="Y237" s="77"/>
      <c r="Z237" s="77"/>
      <c r="AA237" s="77"/>
    </row>
    <row r="238" spans="18:27" ht="12.75" customHeight="1" x14ac:dyDescent="0.2">
      <c r="R238" s="77"/>
      <c r="S238" s="77"/>
      <c r="T238" s="77"/>
      <c r="U238" s="77"/>
      <c r="V238" s="77"/>
      <c r="W238" s="77"/>
      <c r="X238" s="77"/>
      <c r="Y238" s="77"/>
      <c r="Z238" s="77"/>
      <c r="AA238" s="77"/>
    </row>
    <row r="239" spans="18:27" ht="12.75" customHeight="1" x14ac:dyDescent="0.2">
      <c r="R239" s="77"/>
      <c r="S239" s="77"/>
      <c r="T239" s="77"/>
      <c r="U239" s="77"/>
      <c r="V239" s="77"/>
      <c r="W239" s="77"/>
      <c r="X239" s="77"/>
      <c r="Y239" s="77"/>
      <c r="Z239" s="77"/>
      <c r="AA239" s="77"/>
    </row>
    <row r="240" spans="18:27" ht="12.75" customHeight="1" x14ac:dyDescent="0.2">
      <c r="R240" s="77"/>
      <c r="S240" s="77"/>
      <c r="T240" s="77"/>
      <c r="U240" s="77"/>
      <c r="V240" s="77"/>
      <c r="W240" s="77"/>
      <c r="X240" s="77"/>
      <c r="Y240" s="77"/>
      <c r="Z240" s="77"/>
      <c r="AA240" s="77"/>
    </row>
    <row r="241" spans="18:27" ht="12.75" customHeight="1" x14ac:dyDescent="0.2">
      <c r="R241" s="77"/>
      <c r="S241" s="77"/>
      <c r="T241" s="77"/>
      <c r="U241" s="77"/>
      <c r="V241" s="77"/>
      <c r="W241" s="77"/>
      <c r="X241" s="77"/>
      <c r="Y241" s="77"/>
      <c r="Z241" s="77"/>
      <c r="AA241" s="77"/>
    </row>
    <row r="242" spans="18:27" ht="12.75" customHeight="1" x14ac:dyDescent="0.2">
      <c r="R242" s="77"/>
      <c r="S242" s="77"/>
      <c r="T242" s="77"/>
      <c r="U242" s="77"/>
      <c r="V242" s="77"/>
      <c r="W242" s="77"/>
      <c r="X242" s="77"/>
      <c r="Y242" s="77"/>
      <c r="Z242" s="77"/>
      <c r="AA242" s="77"/>
    </row>
    <row r="243" spans="18:27" ht="12.75" customHeight="1" x14ac:dyDescent="0.2">
      <c r="R243" s="77"/>
      <c r="S243" s="77"/>
      <c r="T243" s="77"/>
      <c r="U243" s="77"/>
      <c r="V243" s="77"/>
      <c r="W243" s="77"/>
      <c r="X243" s="77"/>
      <c r="Y243" s="77"/>
      <c r="Z243" s="77"/>
      <c r="AA243" s="77"/>
    </row>
    <row r="244" spans="18:27" ht="12.75" customHeight="1" x14ac:dyDescent="0.2">
      <c r="R244" s="77"/>
      <c r="S244" s="77"/>
      <c r="T244" s="77"/>
      <c r="U244" s="77"/>
      <c r="V244" s="77"/>
      <c r="W244" s="77"/>
      <c r="X244" s="77"/>
      <c r="Y244" s="77"/>
      <c r="Z244" s="77"/>
      <c r="AA244" s="77"/>
    </row>
    <row r="245" spans="18:27" ht="12.75" customHeight="1" x14ac:dyDescent="0.2">
      <c r="R245" s="77"/>
      <c r="S245" s="77"/>
      <c r="T245" s="77"/>
      <c r="U245" s="77"/>
      <c r="V245" s="77"/>
      <c r="W245" s="77"/>
      <c r="X245" s="77"/>
      <c r="Y245" s="77"/>
      <c r="Z245" s="77"/>
      <c r="AA245" s="77"/>
    </row>
    <row r="246" spans="18:27" ht="12.75" customHeight="1" x14ac:dyDescent="0.2">
      <c r="R246" s="77"/>
      <c r="S246" s="77"/>
      <c r="T246" s="77"/>
      <c r="U246" s="77"/>
      <c r="V246" s="77"/>
      <c r="W246" s="77"/>
      <c r="X246" s="77"/>
      <c r="Y246" s="77"/>
      <c r="Z246" s="77"/>
      <c r="AA246" s="77"/>
    </row>
    <row r="247" spans="18:27" ht="12.75" customHeight="1" x14ac:dyDescent="0.2">
      <c r="R247" s="77"/>
      <c r="S247" s="77"/>
      <c r="T247" s="77"/>
      <c r="U247" s="77"/>
      <c r="V247" s="77"/>
      <c r="W247" s="77"/>
      <c r="X247" s="77"/>
      <c r="Y247" s="77"/>
      <c r="Z247" s="77"/>
      <c r="AA247" s="77"/>
    </row>
    <row r="248" spans="18:27" ht="12.75" customHeight="1" x14ac:dyDescent="0.2">
      <c r="R248" s="77"/>
      <c r="S248" s="77"/>
      <c r="T248" s="77"/>
      <c r="U248" s="77"/>
      <c r="V248" s="77"/>
      <c r="W248" s="77"/>
      <c r="X248" s="77"/>
      <c r="Y248" s="77"/>
      <c r="Z248" s="77"/>
      <c r="AA248" s="77"/>
    </row>
    <row r="249" spans="18:27" ht="12.75" customHeight="1" x14ac:dyDescent="0.2">
      <c r="R249" s="77"/>
      <c r="S249" s="77"/>
      <c r="T249" s="77"/>
      <c r="U249" s="77"/>
      <c r="V249" s="77"/>
      <c r="W249" s="77"/>
      <c r="X249" s="77"/>
      <c r="Y249" s="77"/>
      <c r="Z249" s="77"/>
      <c r="AA249" s="77"/>
    </row>
    <row r="250" spans="18:27" ht="12.75" customHeight="1" x14ac:dyDescent="0.2">
      <c r="R250" s="77"/>
      <c r="S250" s="77"/>
      <c r="T250" s="77"/>
      <c r="U250" s="77"/>
      <c r="V250" s="77"/>
      <c r="W250" s="77"/>
      <c r="X250" s="77"/>
      <c r="Y250" s="77"/>
      <c r="Z250" s="77"/>
      <c r="AA250" s="77"/>
    </row>
    <row r="251" spans="18:27" ht="12.75" customHeight="1" x14ac:dyDescent="0.2">
      <c r="R251" s="77"/>
      <c r="S251" s="77"/>
      <c r="T251" s="77"/>
      <c r="U251" s="77"/>
      <c r="V251" s="77"/>
      <c r="W251" s="77"/>
      <c r="X251" s="77"/>
      <c r="Y251" s="77"/>
      <c r="Z251" s="77"/>
      <c r="AA251" s="77"/>
    </row>
    <row r="252" spans="18:27" ht="12.75" customHeight="1" x14ac:dyDescent="0.2">
      <c r="R252" s="77"/>
      <c r="S252" s="77"/>
      <c r="T252" s="77"/>
      <c r="U252" s="77"/>
      <c r="V252" s="77"/>
      <c r="W252" s="77"/>
      <c r="X252" s="77"/>
      <c r="Y252" s="77"/>
      <c r="Z252" s="77"/>
      <c r="AA252" s="77"/>
    </row>
    <row r="253" spans="18:27" ht="12.75" customHeight="1" x14ac:dyDescent="0.2">
      <c r="R253" s="77"/>
      <c r="S253" s="77"/>
      <c r="T253" s="77"/>
      <c r="U253" s="77"/>
      <c r="V253" s="77"/>
      <c r="W253" s="77"/>
      <c r="X253" s="77"/>
      <c r="Y253" s="77"/>
      <c r="Z253" s="77"/>
      <c r="AA253" s="77"/>
    </row>
    <row r="254" spans="18:27" ht="12.75" customHeight="1" x14ac:dyDescent="0.2">
      <c r="R254" s="77"/>
      <c r="S254" s="77"/>
      <c r="T254" s="77"/>
      <c r="U254" s="77"/>
      <c r="V254" s="77"/>
      <c r="W254" s="77"/>
      <c r="X254" s="77"/>
      <c r="Y254" s="77"/>
      <c r="Z254" s="77"/>
      <c r="AA254" s="77"/>
    </row>
    <row r="255" spans="18:27" ht="12.75" customHeight="1" x14ac:dyDescent="0.2">
      <c r="R255" s="77"/>
      <c r="S255" s="77"/>
      <c r="T255" s="77"/>
      <c r="U255" s="77"/>
      <c r="V255" s="77"/>
      <c r="W255" s="77"/>
      <c r="X255" s="77"/>
      <c r="Y255" s="77"/>
      <c r="Z255" s="77"/>
      <c r="AA255" s="77"/>
    </row>
    <row r="256" spans="18:27" ht="12.75" customHeight="1" x14ac:dyDescent="0.2">
      <c r="R256" s="77"/>
      <c r="S256" s="77"/>
      <c r="T256" s="77"/>
      <c r="U256" s="77"/>
      <c r="V256" s="77"/>
      <c r="W256" s="77"/>
      <c r="X256" s="77"/>
      <c r="Y256" s="77"/>
      <c r="Z256" s="77"/>
      <c r="AA256" s="77"/>
    </row>
    <row r="257" spans="18:27" ht="12.75" customHeight="1" x14ac:dyDescent="0.2">
      <c r="R257" s="77"/>
      <c r="S257" s="77"/>
      <c r="T257" s="77"/>
      <c r="U257" s="77"/>
      <c r="V257" s="77"/>
      <c r="W257" s="77"/>
      <c r="X257" s="77"/>
      <c r="Y257" s="77"/>
      <c r="Z257" s="77"/>
      <c r="AA257" s="77"/>
    </row>
    <row r="258" spans="18:27" ht="12.75" customHeight="1" x14ac:dyDescent="0.2">
      <c r="R258" s="77"/>
      <c r="S258" s="77"/>
      <c r="T258" s="77"/>
      <c r="U258" s="77"/>
      <c r="V258" s="77"/>
      <c r="W258" s="77"/>
      <c r="X258" s="77"/>
      <c r="Y258" s="77"/>
      <c r="Z258" s="77"/>
      <c r="AA258" s="77"/>
    </row>
    <row r="259" spans="18:27" ht="12.75" customHeight="1" x14ac:dyDescent="0.2">
      <c r="R259" s="77"/>
      <c r="S259" s="77"/>
      <c r="T259" s="77"/>
      <c r="U259" s="77"/>
      <c r="V259" s="77"/>
      <c r="W259" s="77"/>
      <c r="X259" s="77"/>
      <c r="Y259" s="77"/>
      <c r="Z259" s="77"/>
      <c r="AA259" s="77"/>
    </row>
    <row r="260" spans="18:27" ht="12.75" customHeight="1" x14ac:dyDescent="0.2">
      <c r="R260" s="77"/>
      <c r="S260" s="77"/>
      <c r="T260" s="77"/>
      <c r="U260" s="77"/>
      <c r="V260" s="77"/>
      <c r="W260" s="77"/>
      <c r="X260" s="77"/>
      <c r="Y260" s="77"/>
      <c r="Z260" s="77"/>
      <c r="AA260" s="77"/>
    </row>
    <row r="261" spans="18:27" ht="12.75" customHeight="1" x14ac:dyDescent="0.2">
      <c r="R261" s="77"/>
      <c r="S261" s="77"/>
      <c r="T261" s="77"/>
      <c r="U261" s="77"/>
      <c r="V261" s="77"/>
      <c r="W261" s="77"/>
      <c r="X261" s="77"/>
      <c r="Y261" s="77"/>
      <c r="Z261" s="77"/>
      <c r="AA261" s="77"/>
    </row>
    <row r="262" spans="18:27" ht="12.75" customHeight="1" x14ac:dyDescent="0.2">
      <c r="R262" s="77"/>
      <c r="S262" s="77"/>
      <c r="T262" s="77"/>
      <c r="U262" s="77"/>
      <c r="V262" s="77"/>
      <c r="W262" s="77"/>
      <c r="X262" s="77"/>
      <c r="Y262" s="77"/>
      <c r="Z262" s="77"/>
      <c r="AA262" s="77"/>
    </row>
    <row r="263" spans="18:27" ht="12.75" customHeight="1" x14ac:dyDescent="0.2">
      <c r="R263" s="77"/>
      <c r="S263" s="77"/>
      <c r="T263" s="77"/>
      <c r="U263" s="77"/>
      <c r="V263" s="77"/>
      <c r="W263" s="77"/>
      <c r="X263" s="77"/>
      <c r="Y263" s="77"/>
      <c r="Z263" s="77"/>
      <c r="AA263" s="77"/>
    </row>
    <row r="264" spans="18:27" ht="12.75" customHeight="1" x14ac:dyDescent="0.2">
      <c r="R264" s="77"/>
      <c r="S264" s="77"/>
      <c r="T264" s="77"/>
      <c r="U264" s="77"/>
      <c r="V264" s="77"/>
      <c r="W264" s="77"/>
      <c r="X264" s="77"/>
      <c r="Y264" s="77"/>
      <c r="Z264" s="77"/>
      <c r="AA264" s="77"/>
    </row>
    <row r="265" spans="18:27" ht="12.75" customHeight="1" x14ac:dyDescent="0.2">
      <c r="R265" s="77"/>
      <c r="S265" s="77"/>
      <c r="T265" s="77"/>
      <c r="U265" s="77"/>
      <c r="V265" s="77"/>
      <c r="W265" s="77"/>
      <c r="X265" s="77"/>
      <c r="Y265" s="77"/>
      <c r="Z265" s="77"/>
      <c r="AA265" s="77"/>
    </row>
    <row r="266" spans="18:27" ht="12.75" customHeight="1" x14ac:dyDescent="0.2">
      <c r="R266" s="77"/>
      <c r="S266" s="77"/>
      <c r="T266" s="77"/>
      <c r="U266" s="77"/>
      <c r="V266" s="77"/>
      <c r="W266" s="77"/>
      <c r="X266" s="77"/>
      <c r="Y266" s="77"/>
      <c r="Z266" s="77"/>
      <c r="AA266" s="77"/>
    </row>
    <row r="267" spans="18:27" ht="12.75" customHeight="1" x14ac:dyDescent="0.2">
      <c r="R267" s="77"/>
      <c r="S267" s="77"/>
      <c r="T267" s="77"/>
      <c r="U267" s="77"/>
      <c r="V267" s="77"/>
      <c r="W267" s="77"/>
      <c r="X267" s="77"/>
      <c r="Y267" s="77"/>
      <c r="Z267" s="77"/>
      <c r="AA267" s="77"/>
    </row>
    <row r="268" spans="18:27" ht="12.75" customHeight="1" x14ac:dyDescent="0.2">
      <c r="R268" s="77"/>
      <c r="S268" s="77"/>
      <c r="T268" s="77"/>
      <c r="U268" s="77"/>
      <c r="V268" s="77"/>
      <c r="W268" s="77"/>
      <c r="X268" s="77"/>
      <c r="Y268" s="77"/>
      <c r="Z268" s="77"/>
      <c r="AA268" s="77"/>
    </row>
    <row r="269" spans="18:27" ht="12.75" customHeight="1" x14ac:dyDescent="0.2">
      <c r="R269" s="77"/>
      <c r="S269" s="77"/>
      <c r="T269" s="77"/>
      <c r="U269" s="77"/>
      <c r="V269" s="77"/>
      <c r="W269" s="77"/>
      <c r="X269" s="77"/>
      <c r="Y269" s="77"/>
      <c r="Z269" s="77"/>
      <c r="AA269" s="77"/>
    </row>
    <row r="270" spans="18:27" ht="12.75" customHeight="1" x14ac:dyDescent="0.2">
      <c r="R270" s="77"/>
      <c r="S270" s="77"/>
      <c r="T270" s="77"/>
      <c r="U270" s="77"/>
      <c r="V270" s="77"/>
      <c r="W270" s="77"/>
      <c r="X270" s="77"/>
      <c r="Y270" s="77"/>
      <c r="Z270" s="77"/>
      <c r="AA270" s="77"/>
    </row>
    <row r="271" spans="18:27" ht="12.75" customHeight="1" x14ac:dyDescent="0.2">
      <c r="R271" s="77"/>
      <c r="S271" s="77"/>
      <c r="T271" s="77"/>
      <c r="U271" s="77"/>
      <c r="V271" s="77"/>
      <c r="W271" s="77"/>
      <c r="X271" s="77"/>
      <c r="Y271" s="77"/>
      <c r="Z271" s="77"/>
      <c r="AA271" s="77"/>
    </row>
    <row r="272" spans="18:27" ht="12.75" customHeight="1" x14ac:dyDescent="0.2">
      <c r="R272" s="77"/>
      <c r="S272" s="77"/>
      <c r="T272" s="77"/>
      <c r="U272" s="77"/>
      <c r="V272" s="77"/>
      <c r="W272" s="77"/>
      <c r="X272" s="77"/>
      <c r="Y272" s="77"/>
      <c r="Z272" s="77"/>
      <c r="AA272" s="77"/>
    </row>
    <row r="273" spans="18:27" ht="12.75" customHeight="1" x14ac:dyDescent="0.2">
      <c r="R273" s="77"/>
      <c r="S273" s="77"/>
      <c r="T273" s="77"/>
      <c r="U273" s="77"/>
      <c r="V273" s="77"/>
      <c r="W273" s="77"/>
      <c r="X273" s="77"/>
      <c r="Y273" s="77"/>
      <c r="Z273" s="77"/>
      <c r="AA273" s="77"/>
    </row>
    <row r="274" spans="18:27" ht="12.75" customHeight="1" x14ac:dyDescent="0.2">
      <c r="R274" s="77"/>
      <c r="S274" s="77"/>
      <c r="T274" s="77"/>
      <c r="U274" s="77"/>
      <c r="V274" s="77"/>
      <c r="W274" s="77"/>
      <c r="X274" s="77"/>
      <c r="Y274" s="77"/>
      <c r="Z274" s="77"/>
      <c r="AA274" s="77"/>
    </row>
    <row r="275" spans="18:27" ht="12.75" customHeight="1" x14ac:dyDescent="0.2">
      <c r="R275" s="77"/>
      <c r="S275" s="77"/>
      <c r="T275" s="77"/>
      <c r="U275" s="77"/>
      <c r="V275" s="77"/>
      <c r="W275" s="77"/>
      <c r="X275" s="77"/>
      <c r="Y275" s="77"/>
      <c r="Z275" s="77"/>
      <c r="AA275" s="77"/>
    </row>
    <row r="276" spans="18:27" ht="15.75" customHeight="1" x14ac:dyDescent="0.2"/>
    <row r="277" spans="18:27" ht="15.75" customHeight="1" x14ac:dyDescent="0.2"/>
    <row r="278" spans="18:27" ht="15.75" customHeight="1" x14ac:dyDescent="0.2"/>
    <row r="279" spans="18:27" ht="15.75" customHeight="1" x14ac:dyDescent="0.2"/>
    <row r="280" spans="18:27" ht="15.75" customHeight="1" x14ac:dyDescent="0.2"/>
    <row r="281" spans="18:27" ht="15.75" customHeight="1" x14ac:dyDescent="0.2"/>
    <row r="282" spans="18:27" ht="15.75" customHeight="1" x14ac:dyDescent="0.2"/>
    <row r="283" spans="18:27" ht="15.75" customHeight="1" x14ac:dyDescent="0.2"/>
    <row r="284" spans="18:27" ht="15.75" customHeight="1" x14ac:dyDescent="0.2"/>
    <row r="285" spans="18:27" ht="15.75" customHeight="1" x14ac:dyDescent="0.2"/>
    <row r="286" spans="18:27" ht="15.75" customHeight="1" x14ac:dyDescent="0.2"/>
    <row r="287" spans="18:27" ht="15.75" customHeight="1" x14ac:dyDescent="0.2"/>
    <row r="288" spans="18:27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</sheetData>
  <mergeCells count="4">
    <mergeCell ref="B3:P3"/>
    <mergeCell ref="B4:P4"/>
    <mergeCell ref="B6:C6"/>
    <mergeCell ref="B8:C8"/>
  </mergeCells>
  <pageMargins left="0.7" right="0.7" top="0.75" bottom="0.7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L1000"/>
  <sheetViews>
    <sheetView showGridLines="0" topLeftCell="A16" workbookViewId="0">
      <selection activeCell="T63" sqref="T63"/>
    </sheetView>
  </sheetViews>
  <sheetFormatPr baseColWidth="10" defaultColWidth="14.42578125" defaultRowHeight="15" customHeight="1" x14ac:dyDescent="0.2"/>
  <cols>
    <col min="1" max="2" width="1.140625" customWidth="1"/>
    <col min="3" max="3" width="24" customWidth="1"/>
    <col min="4" max="15" width="8.7109375" customWidth="1"/>
    <col min="16" max="16" width="8" customWidth="1"/>
    <col min="17" max="17" width="0.85546875" customWidth="1"/>
    <col min="18" max="18" width="11.7109375" customWidth="1"/>
    <col min="19" max="27" width="11.42578125" customWidth="1"/>
    <col min="28" max="38" width="9.140625" customWidth="1"/>
  </cols>
  <sheetData>
    <row r="1" spans="2:28" ht="12.75" customHeight="1" x14ac:dyDescent="0.2"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</row>
    <row r="2" spans="2:28" ht="12.75" customHeight="1" x14ac:dyDescent="0.2"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</row>
    <row r="3" spans="2:28" ht="16.5" customHeight="1" x14ac:dyDescent="0.25">
      <c r="B3" s="577" t="s">
        <v>294</v>
      </c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  <c r="P3" s="578"/>
      <c r="Q3" s="578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</row>
    <row r="4" spans="2:28" ht="16.5" customHeight="1" x14ac:dyDescent="0.25">
      <c r="B4" s="577" t="s">
        <v>1</v>
      </c>
      <c r="C4" s="578"/>
      <c r="D4" s="578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578"/>
      <c r="Q4" s="578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</row>
    <row r="5" spans="2:28" ht="12.75" customHeight="1" x14ac:dyDescent="0.2"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</row>
    <row r="6" spans="2:28" ht="15.75" customHeight="1" x14ac:dyDescent="0.25">
      <c r="B6" s="561" t="s">
        <v>265</v>
      </c>
      <c r="C6" s="536"/>
      <c r="D6" s="336" t="s">
        <v>4</v>
      </c>
      <c r="E6" s="336" t="s">
        <v>266</v>
      </c>
      <c r="F6" s="336" t="s">
        <v>275</v>
      </c>
      <c r="G6" s="336" t="s">
        <v>276</v>
      </c>
      <c r="H6" s="336" t="s">
        <v>277</v>
      </c>
      <c r="I6" s="336" t="s">
        <v>278</v>
      </c>
      <c r="J6" s="336" t="s">
        <v>279</v>
      </c>
      <c r="K6" s="336" t="s">
        <v>280</v>
      </c>
      <c r="L6" s="336" t="s">
        <v>281</v>
      </c>
      <c r="M6" s="336" t="s">
        <v>282</v>
      </c>
      <c r="N6" s="336" t="s">
        <v>283</v>
      </c>
      <c r="O6" s="336" t="s">
        <v>284</v>
      </c>
      <c r="P6" s="561" t="s">
        <v>285</v>
      </c>
      <c r="Q6" s="537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</row>
    <row r="7" spans="2:28" ht="6.75" customHeight="1" x14ac:dyDescent="0.25">
      <c r="B7" s="290"/>
      <c r="C7" s="291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93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</row>
    <row r="8" spans="2:28" ht="15.75" customHeight="1" x14ac:dyDescent="0.25">
      <c r="B8" s="562" t="s">
        <v>4</v>
      </c>
      <c r="C8" s="532"/>
      <c r="D8" s="285">
        <f>SUM(D10:D15)</f>
        <v>27004.036558816668</v>
      </c>
      <c r="E8" s="285">
        <f>SUM(E10:E15)</f>
        <v>2019.7052999999996</v>
      </c>
      <c r="F8" s="285">
        <f t="shared" ref="F8:P8" si="0">SUM(F10:F15)</f>
        <v>2923.4221688166667</v>
      </c>
      <c r="G8" s="285">
        <f t="shared" si="0"/>
        <v>2429.5011</v>
      </c>
      <c r="H8" s="285">
        <f t="shared" si="0"/>
        <v>2250.5708</v>
      </c>
      <c r="I8" s="285">
        <f t="shared" si="0"/>
        <v>2559.0437000000002</v>
      </c>
      <c r="J8" s="285">
        <f t="shared" si="0"/>
        <v>2081.9557</v>
      </c>
      <c r="K8" s="285">
        <f t="shared" si="0"/>
        <v>1964.3314999999998</v>
      </c>
      <c r="L8" s="285">
        <f t="shared" si="0"/>
        <v>1892.1246599999999</v>
      </c>
      <c r="M8" s="285">
        <f t="shared" si="0"/>
        <v>1557.4882500000001</v>
      </c>
      <c r="N8" s="285">
        <f t="shared" si="0"/>
        <v>2006.4690000000001</v>
      </c>
      <c r="O8" s="285">
        <f t="shared" si="0"/>
        <v>2940.0915099999993</v>
      </c>
      <c r="P8" s="285">
        <f t="shared" si="0"/>
        <v>2379.3328700000002</v>
      </c>
      <c r="Q8" s="295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</row>
    <row r="9" spans="2:28" ht="8.25" customHeight="1" x14ac:dyDescent="0.2">
      <c r="B9" s="303"/>
      <c r="C9" s="304"/>
      <c r="D9" s="314"/>
      <c r="E9" s="314"/>
      <c r="F9" s="314"/>
      <c r="G9" s="314"/>
      <c r="H9" s="314"/>
      <c r="I9" s="314"/>
      <c r="J9" s="314"/>
      <c r="K9" s="314"/>
      <c r="L9" s="314"/>
      <c r="M9" s="314"/>
      <c r="N9" s="314"/>
      <c r="O9" s="314"/>
      <c r="P9" s="314"/>
      <c r="Q9" s="307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</row>
    <row r="10" spans="2:28" ht="15" customHeight="1" x14ac:dyDescent="0.2">
      <c r="B10" s="303"/>
      <c r="C10" s="304" t="s">
        <v>135</v>
      </c>
      <c r="D10" s="315">
        <f t="shared" ref="D10:D15" si="1">SUM(E10:P10)</f>
        <v>0</v>
      </c>
      <c r="E10" s="399" t="s">
        <v>63</v>
      </c>
      <c r="F10" s="399" t="s">
        <v>63</v>
      </c>
      <c r="G10" s="399" t="s">
        <v>63</v>
      </c>
      <c r="H10" s="399" t="s">
        <v>63</v>
      </c>
      <c r="I10" s="399" t="s">
        <v>63</v>
      </c>
      <c r="J10" s="399" t="s">
        <v>63</v>
      </c>
      <c r="K10" s="399" t="s">
        <v>63</v>
      </c>
      <c r="L10" s="399" t="s">
        <v>63</v>
      </c>
      <c r="M10" s="399" t="s">
        <v>63</v>
      </c>
      <c r="N10" s="399" t="s">
        <v>63</v>
      </c>
      <c r="O10" s="399" t="s">
        <v>63</v>
      </c>
      <c r="P10" s="399" t="s">
        <v>63</v>
      </c>
      <c r="Q10" s="307"/>
      <c r="R10" s="100"/>
      <c r="S10" s="100" t="s">
        <v>144</v>
      </c>
      <c r="T10" s="149">
        <v>11940.48</v>
      </c>
      <c r="U10" s="100"/>
      <c r="V10" s="100"/>
      <c r="W10" s="100"/>
      <c r="X10" s="100"/>
      <c r="Y10" s="100"/>
      <c r="Z10" s="100"/>
      <c r="AA10" s="100"/>
      <c r="AB10" s="100"/>
    </row>
    <row r="11" spans="2:28" ht="15" customHeight="1" x14ac:dyDescent="0.2">
      <c r="B11" s="303"/>
      <c r="C11" s="304" t="s">
        <v>268</v>
      </c>
      <c r="D11" s="315">
        <f t="shared" si="1"/>
        <v>2084.6081999999997</v>
      </c>
      <c r="E11" s="402">
        <v>306.48009999999999</v>
      </c>
      <c r="F11" s="402">
        <v>960.17110000000002</v>
      </c>
      <c r="G11" s="402">
        <v>436.45299999999997</v>
      </c>
      <c r="H11" s="402"/>
      <c r="I11" s="402"/>
      <c r="J11" s="402"/>
      <c r="K11" s="402">
        <v>62.08</v>
      </c>
      <c r="L11" s="402">
        <v>154.11599999999999</v>
      </c>
      <c r="M11" s="402">
        <v>105.196</v>
      </c>
      <c r="N11" s="402">
        <v>60.111999999999995</v>
      </c>
      <c r="O11" s="402"/>
      <c r="P11" s="402"/>
      <c r="Q11" s="307"/>
      <c r="R11" s="100"/>
      <c r="S11" s="100" t="s">
        <v>158</v>
      </c>
      <c r="T11" s="149">
        <v>1080.72</v>
      </c>
      <c r="U11" s="100"/>
      <c r="V11" s="100"/>
      <c r="W11" s="100"/>
      <c r="X11" s="100"/>
      <c r="Y11" s="100"/>
      <c r="Z11" s="100"/>
      <c r="AA11" s="100"/>
      <c r="AB11" s="100"/>
    </row>
    <row r="12" spans="2:28" ht="15" customHeight="1" x14ac:dyDescent="0.2">
      <c r="B12" s="303"/>
      <c r="C12" s="304" t="s">
        <v>144</v>
      </c>
      <c r="D12" s="315">
        <f t="shared" si="1"/>
        <v>11662.984088816667</v>
      </c>
      <c r="E12" s="402">
        <v>1000.5001999999998</v>
      </c>
      <c r="F12" s="402">
        <v>882.99016881666671</v>
      </c>
      <c r="G12" s="402">
        <v>529.00279999999998</v>
      </c>
      <c r="H12" s="402">
        <v>854.26199999999994</v>
      </c>
      <c r="I12" s="402">
        <v>968.80769999999995</v>
      </c>
      <c r="J12" s="402">
        <v>936.87399999999991</v>
      </c>
      <c r="K12" s="402">
        <v>770.45330000000001</v>
      </c>
      <c r="L12" s="402">
        <v>737.38744000000008</v>
      </c>
      <c r="M12" s="402">
        <v>585.13670000000002</v>
      </c>
      <c r="N12" s="402">
        <v>820.86009999999999</v>
      </c>
      <c r="O12" s="402">
        <v>1852.0443099999995</v>
      </c>
      <c r="P12" s="402">
        <v>1724.6653699999999</v>
      </c>
      <c r="Q12" s="307"/>
      <c r="R12" s="100"/>
      <c r="S12" s="100"/>
      <c r="T12" s="149"/>
      <c r="U12" s="100"/>
      <c r="V12" s="100"/>
      <c r="W12" s="100"/>
      <c r="X12" s="100"/>
      <c r="Y12" s="100"/>
      <c r="Z12" s="100"/>
      <c r="AA12" s="100"/>
      <c r="AB12" s="100"/>
    </row>
    <row r="13" spans="2:28" ht="15" customHeight="1" x14ac:dyDescent="0.2">
      <c r="B13" s="303"/>
      <c r="C13" s="304" t="s">
        <v>158</v>
      </c>
      <c r="D13" s="315">
        <f t="shared" si="1"/>
        <v>1117.70155</v>
      </c>
      <c r="E13" s="399" t="s">
        <v>63</v>
      </c>
      <c r="F13" s="402">
        <v>57.706499999999998</v>
      </c>
      <c r="G13" s="402">
        <v>170.76839999999999</v>
      </c>
      <c r="H13" s="402">
        <v>146.8579</v>
      </c>
      <c r="I13" s="402">
        <v>174.21940000000001</v>
      </c>
      <c r="J13" s="402">
        <v>166.85159999999999</v>
      </c>
      <c r="K13" s="402">
        <v>73.4298</v>
      </c>
      <c r="L13" s="402">
        <v>106.9164</v>
      </c>
      <c r="M13" s="402">
        <v>91.539049999999989</v>
      </c>
      <c r="N13" s="402">
        <v>129.41249999999999</v>
      </c>
      <c r="O13" s="399" t="s">
        <v>63</v>
      </c>
      <c r="P13" s="399" t="s">
        <v>63</v>
      </c>
      <c r="Q13" s="307"/>
      <c r="R13" s="100"/>
      <c r="S13" s="100" t="s">
        <v>295</v>
      </c>
      <c r="T13" s="149">
        <v>1210.02</v>
      </c>
      <c r="U13" s="100"/>
      <c r="V13" s="100"/>
      <c r="W13" s="100"/>
      <c r="X13" s="100"/>
      <c r="Y13" s="100"/>
      <c r="Z13" s="100"/>
      <c r="AA13" s="100"/>
      <c r="AB13" s="100"/>
    </row>
    <row r="14" spans="2:28" ht="15" customHeight="1" x14ac:dyDescent="0.2">
      <c r="B14" s="303"/>
      <c r="C14" s="304" t="s">
        <v>295</v>
      </c>
      <c r="D14" s="315">
        <f t="shared" si="1"/>
        <v>0</v>
      </c>
      <c r="E14" s="399" t="s">
        <v>63</v>
      </c>
      <c r="F14" s="399" t="s">
        <v>63</v>
      </c>
      <c r="G14" s="399" t="s">
        <v>63</v>
      </c>
      <c r="H14" s="399" t="s">
        <v>63</v>
      </c>
      <c r="I14" s="399" t="s">
        <v>63</v>
      </c>
      <c r="J14" s="399" t="s">
        <v>63</v>
      </c>
      <c r="K14" s="399" t="s">
        <v>63</v>
      </c>
      <c r="L14" s="399" t="s">
        <v>63</v>
      </c>
      <c r="M14" s="399" t="s">
        <v>63</v>
      </c>
      <c r="N14" s="399" t="s">
        <v>63</v>
      </c>
      <c r="O14" s="399" t="s">
        <v>63</v>
      </c>
      <c r="P14" s="399" t="s">
        <v>63</v>
      </c>
      <c r="Q14" s="307"/>
      <c r="R14" s="100"/>
      <c r="S14" s="100" t="s">
        <v>159</v>
      </c>
      <c r="T14" s="150">
        <v>61.16</v>
      </c>
      <c r="U14" s="100"/>
      <c r="V14" s="100"/>
      <c r="W14" s="100"/>
      <c r="X14" s="100"/>
      <c r="Y14" s="100"/>
      <c r="Z14" s="100"/>
      <c r="AA14" s="100"/>
      <c r="AB14" s="100"/>
    </row>
    <row r="15" spans="2:28" ht="15" customHeight="1" x14ac:dyDescent="0.2">
      <c r="B15" s="303"/>
      <c r="C15" s="304" t="s">
        <v>296</v>
      </c>
      <c r="D15" s="315">
        <f t="shared" si="1"/>
        <v>12138.742719999998</v>
      </c>
      <c r="E15" s="402">
        <v>712.72499999999991</v>
      </c>
      <c r="F15" s="402">
        <v>1022.5544</v>
      </c>
      <c r="G15" s="402">
        <v>1293.2769000000001</v>
      </c>
      <c r="H15" s="402">
        <v>1249.4509</v>
      </c>
      <c r="I15" s="402">
        <v>1416.0165999999999</v>
      </c>
      <c r="J15" s="402">
        <v>978.23009999999999</v>
      </c>
      <c r="K15" s="402">
        <v>1058.3683999999998</v>
      </c>
      <c r="L15" s="402">
        <v>893.70481999999993</v>
      </c>
      <c r="M15" s="402">
        <v>775.61650000000009</v>
      </c>
      <c r="N15" s="402">
        <v>996.08439999999996</v>
      </c>
      <c r="O15" s="402">
        <v>1088.0472</v>
      </c>
      <c r="P15" s="402">
        <v>654.66750000000002</v>
      </c>
      <c r="Q15" s="307"/>
      <c r="R15" s="100"/>
      <c r="S15" s="100"/>
      <c r="T15" s="150"/>
      <c r="U15" s="100"/>
      <c r="V15" s="100"/>
      <c r="W15" s="100"/>
      <c r="X15" s="100"/>
      <c r="Y15" s="100"/>
      <c r="Z15" s="100"/>
      <c r="AA15" s="100"/>
      <c r="AB15" s="100"/>
    </row>
    <row r="16" spans="2:28" ht="5.25" customHeight="1" x14ac:dyDescent="0.2">
      <c r="B16" s="338"/>
      <c r="C16" s="339"/>
      <c r="D16" s="317"/>
      <c r="E16" s="318"/>
      <c r="F16" s="318"/>
      <c r="G16" s="318"/>
      <c r="H16" s="318"/>
      <c r="I16" s="318"/>
      <c r="J16" s="318"/>
      <c r="K16" s="318"/>
      <c r="L16" s="317"/>
      <c r="M16" s="318"/>
      <c r="N16" s="317"/>
      <c r="O16" s="317"/>
      <c r="P16" s="317"/>
      <c r="Q16" s="34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</row>
    <row r="17" spans="2:32" ht="12.75" customHeight="1" x14ac:dyDescent="0.2">
      <c r="B17" s="304" t="s">
        <v>287</v>
      </c>
      <c r="C17" s="304"/>
      <c r="D17" s="312"/>
      <c r="E17" s="312"/>
      <c r="F17" s="312"/>
      <c r="G17" s="312"/>
      <c r="H17" s="312"/>
      <c r="I17" s="312"/>
      <c r="J17" s="312"/>
      <c r="K17" s="312"/>
      <c r="L17" s="312"/>
      <c r="M17" s="312"/>
      <c r="N17" s="312"/>
      <c r="O17" s="312"/>
      <c r="P17" s="312"/>
      <c r="Q17" s="304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</row>
    <row r="18" spans="2:32" ht="12.75" customHeight="1" x14ac:dyDescent="0.2">
      <c r="B18" s="312" t="s">
        <v>34</v>
      </c>
      <c r="C18" s="341"/>
      <c r="D18" s="341"/>
      <c r="E18" s="341"/>
      <c r="F18" s="341"/>
      <c r="G18" s="341"/>
      <c r="H18" s="341"/>
      <c r="I18" s="341"/>
      <c r="J18" s="341"/>
      <c r="K18" s="341"/>
      <c r="L18" s="341"/>
      <c r="M18" s="341"/>
      <c r="N18" s="341"/>
      <c r="O18" s="341"/>
      <c r="P18" s="341"/>
      <c r="Q18" s="341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</row>
    <row r="19" spans="2:32" ht="12.75" customHeight="1" x14ac:dyDescent="0.2">
      <c r="B19" s="341"/>
      <c r="C19" s="341"/>
      <c r="D19" s="341"/>
      <c r="E19" s="341"/>
      <c r="F19" s="341"/>
      <c r="G19" s="341"/>
      <c r="H19" s="341"/>
      <c r="I19" s="341"/>
      <c r="J19" s="341"/>
      <c r="K19" s="341"/>
      <c r="L19" s="341"/>
      <c r="M19" s="341"/>
      <c r="N19" s="341"/>
      <c r="O19" s="341"/>
      <c r="P19" s="341"/>
      <c r="Q19" s="341"/>
      <c r="R19" s="100"/>
      <c r="S19" s="149"/>
      <c r="T19" s="100"/>
      <c r="U19" s="100"/>
      <c r="V19" s="100"/>
      <c r="W19" s="100"/>
      <c r="X19" s="100"/>
      <c r="Y19" s="100"/>
      <c r="Z19" s="100"/>
      <c r="AA19" s="100"/>
      <c r="AB19" s="100"/>
    </row>
    <row r="20" spans="2:32" ht="16.5" hidden="1" customHeight="1" x14ac:dyDescent="0.25">
      <c r="B20" s="575" t="s">
        <v>297</v>
      </c>
      <c r="C20" s="576"/>
      <c r="D20" s="576"/>
      <c r="E20" s="576"/>
      <c r="F20" s="576"/>
      <c r="G20" s="576"/>
      <c r="H20" s="576"/>
      <c r="I20" s="576"/>
      <c r="J20" s="576"/>
      <c r="K20" s="576"/>
      <c r="L20" s="576"/>
      <c r="M20" s="576"/>
      <c r="N20" s="576"/>
      <c r="O20" s="576"/>
      <c r="P20" s="576"/>
      <c r="Q20" s="576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</row>
    <row r="21" spans="2:32" ht="16.5" hidden="1" customHeight="1" x14ac:dyDescent="0.25">
      <c r="B21" s="575" t="s">
        <v>1</v>
      </c>
      <c r="C21" s="576"/>
      <c r="D21" s="576"/>
      <c r="E21" s="576"/>
      <c r="F21" s="576"/>
      <c r="G21" s="576"/>
      <c r="H21" s="576"/>
      <c r="I21" s="576"/>
      <c r="J21" s="576"/>
      <c r="K21" s="576"/>
      <c r="L21" s="576"/>
      <c r="M21" s="576"/>
      <c r="N21" s="576"/>
      <c r="O21" s="576"/>
      <c r="P21" s="576"/>
      <c r="Q21" s="576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</row>
    <row r="22" spans="2:32" ht="12.75" hidden="1" customHeight="1" x14ac:dyDescent="0.2">
      <c r="B22" s="299"/>
      <c r="C22" s="299"/>
      <c r="D22" s="299"/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299"/>
      <c r="Q22" s="299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</row>
    <row r="23" spans="2:32" ht="15.75" hidden="1" customHeight="1" x14ac:dyDescent="0.2">
      <c r="B23" s="568" t="s">
        <v>265</v>
      </c>
      <c r="C23" s="569"/>
      <c r="D23" s="337" t="s">
        <v>4</v>
      </c>
      <c r="E23" s="337" t="s">
        <v>266</v>
      </c>
      <c r="F23" s="337" t="s">
        <v>275</v>
      </c>
      <c r="G23" s="337" t="s">
        <v>276</v>
      </c>
      <c r="H23" s="337" t="s">
        <v>277</v>
      </c>
      <c r="I23" s="337" t="s">
        <v>278</v>
      </c>
      <c r="J23" s="337" t="s">
        <v>279</v>
      </c>
      <c r="K23" s="337" t="s">
        <v>280</v>
      </c>
      <c r="L23" s="337" t="s">
        <v>281</v>
      </c>
      <c r="M23" s="337" t="s">
        <v>282</v>
      </c>
      <c r="N23" s="337" t="s">
        <v>283</v>
      </c>
      <c r="O23" s="337" t="s">
        <v>284</v>
      </c>
      <c r="P23" s="568" t="s">
        <v>285</v>
      </c>
      <c r="Q23" s="570"/>
      <c r="R23" s="100"/>
      <c r="S23" s="100" t="s">
        <v>266</v>
      </c>
      <c r="T23" s="100" t="s">
        <v>275</v>
      </c>
      <c r="U23" s="100" t="s">
        <v>276</v>
      </c>
      <c r="V23" s="100" t="s">
        <v>277</v>
      </c>
      <c r="W23" s="100" t="s">
        <v>278</v>
      </c>
      <c r="X23" s="100" t="s">
        <v>279</v>
      </c>
      <c r="Y23" s="100" t="s">
        <v>280</v>
      </c>
      <c r="Z23" s="100" t="s">
        <v>281</v>
      </c>
      <c r="AA23" s="100" t="s">
        <v>282</v>
      </c>
      <c r="AB23" s="100" t="s">
        <v>283</v>
      </c>
      <c r="AC23" s="100" t="s">
        <v>284</v>
      </c>
      <c r="AD23" s="100" t="s">
        <v>285</v>
      </c>
      <c r="AE23" s="100"/>
      <c r="AF23" s="100"/>
    </row>
    <row r="24" spans="2:32" ht="15.75" hidden="1" customHeight="1" x14ac:dyDescent="0.2">
      <c r="B24" s="298"/>
      <c r="C24" s="299"/>
      <c r="D24" s="299"/>
      <c r="E24" s="299"/>
      <c r="F24" s="299"/>
      <c r="G24" s="299"/>
      <c r="H24" s="299"/>
      <c r="I24" s="299"/>
      <c r="J24" s="299"/>
      <c r="K24" s="299"/>
      <c r="L24" s="299"/>
      <c r="M24" s="299"/>
      <c r="N24" s="299"/>
      <c r="O24" s="299"/>
      <c r="P24" s="299"/>
      <c r="Q24" s="300"/>
      <c r="R24" s="100"/>
      <c r="S24" s="149">
        <v>1473.34</v>
      </c>
      <c r="T24" s="149">
        <v>1770.3</v>
      </c>
      <c r="U24" s="149">
        <v>1532.21</v>
      </c>
      <c r="V24" s="149">
        <v>1728.64</v>
      </c>
      <c r="W24" s="149">
        <v>1573.45</v>
      </c>
      <c r="X24" s="149">
        <v>1337.82</v>
      </c>
      <c r="Y24" s="149">
        <v>1055.45</v>
      </c>
      <c r="Z24" s="149">
        <v>1214.79</v>
      </c>
      <c r="AA24" s="149">
        <v>910.17</v>
      </c>
      <c r="AB24" s="149">
        <v>591</v>
      </c>
      <c r="AC24" s="149">
        <v>712.22</v>
      </c>
      <c r="AD24" s="149">
        <v>392.99</v>
      </c>
      <c r="AE24" s="100"/>
      <c r="AF24" s="100"/>
    </row>
    <row r="25" spans="2:32" ht="15.75" hidden="1" customHeight="1" x14ac:dyDescent="0.2">
      <c r="B25" s="571" t="s">
        <v>4</v>
      </c>
      <c r="C25" s="572"/>
      <c r="D25" s="325">
        <f t="shared" ref="D25:P25" si="2">SUM(D27:D28)</f>
        <v>0</v>
      </c>
      <c r="E25" s="325">
        <f t="shared" si="2"/>
        <v>0</v>
      </c>
      <c r="F25" s="325">
        <f t="shared" si="2"/>
        <v>0</v>
      </c>
      <c r="G25" s="325">
        <f t="shared" si="2"/>
        <v>0</v>
      </c>
      <c r="H25" s="325">
        <f t="shared" si="2"/>
        <v>0</v>
      </c>
      <c r="I25" s="325">
        <f t="shared" si="2"/>
        <v>0</v>
      </c>
      <c r="J25" s="325">
        <f t="shared" si="2"/>
        <v>0</v>
      </c>
      <c r="K25" s="325">
        <f t="shared" si="2"/>
        <v>0</v>
      </c>
      <c r="L25" s="325">
        <f t="shared" si="2"/>
        <v>0</v>
      </c>
      <c r="M25" s="325">
        <f t="shared" si="2"/>
        <v>0</v>
      </c>
      <c r="N25" s="325">
        <f t="shared" si="2"/>
        <v>0</v>
      </c>
      <c r="O25" s="325">
        <f t="shared" si="2"/>
        <v>0</v>
      </c>
      <c r="P25" s="325">
        <f t="shared" si="2"/>
        <v>0</v>
      </c>
      <c r="Q25" s="301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</row>
    <row r="26" spans="2:32" ht="15" hidden="1" customHeight="1" x14ac:dyDescent="0.2">
      <c r="B26" s="303"/>
      <c r="C26" s="304"/>
      <c r="D26" s="314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07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</row>
    <row r="27" spans="2:32" ht="15" hidden="1" customHeight="1" x14ac:dyDescent="0.2">
      <c r="B27" s="303"/>
      <c r="C27" s="304" t="s">
        <v>170</v>
      </c>
      <c r="D27" s="314">
        <f t="shared" ref="D27:D28" si="3">SUM(E27:P27)</f>
        <v>0</v>
      </c>
      <c r="E27" s="330" t="s">
        <v>63</v>
      </c>
      <c r="F27" s="330" t="s">
        <v>63</v>
      </c>
      <c r="G27" s="330" t="s">
        <v>63</v>
      </c>
      <c r="H27" s="330" t="s">
        <v>63</v>
      </c>
      <c r="I27" s="330" t="s">
        <v>63</v>
      </c>
      <c r="J27" s="330" t="s">
        <v>63</v>
      </c>
      <c r="K27" s="330" t="s">
        <v>63</v>
      </c>
      <c r="L27" s="330" t="s">
        <v>63</v>
      </c>
      <c r="M27" s="330" t="s">
        <v>63</v>
      </c>
      <c r="N27" s="330" t="s">
        <v>63</v>
      </c>
      <c r="O27" s="330" t="s">
        <v>63</v>
      </c>
      <c r="P27" s="330" t="s">
        <v>63</v>
      </c>
      <c r="Q27" s="307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</row>
    <row r="28" spans="2:32" ht="15" hidden="1" customHeight="1" x14ac:dyDescent="0.2">
      <c r="B28" s="303"/>
      <c r="C28" s="304" t="s">
        <v>296</v>
      </c>
      <c r="D28" s="314">
        <f t="shared" si="3"/>
        <v>0</v>
      </c>
      <c r="E28" s="330" t="s">
        <v>63</v>
      </c>
      <c r="F28" s="330" t="s">
        <v>63</v>
      </c>
      <c r="G28" s="330" t="s">
        <v>63</v>
      </c>
      <c r="H28" s="330" t="s">
        <v>63</v>
      </c>
      <c r="I28" s="330" t="s">
        <v>63</v>
      </c>
      <c r="J28" s="330" t="s">
        <v>63</v>
      </c>
      <c r="K28" s="330" t="s">
        <v>63</v>
      </c>
      <c r="L28" s="330" t="s">
        <v>63</v>
      </c>
      <c r="M28" s="330" t="s">
        <v>63</v>
      </c>
      <c r="N28" s="330" t="s">
        <v>63</v>
      </c>
      <c r="O28" s="330" t="s">
        <v>63</v>
      </c>
      <c r="P28" s="330" t="s">
        <v>63</v>
      </c>
      <c r="Q28" s="307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</row>
    <row r="29" spans="2:32" ht="9" hidden="1" customHeight="1" x14ac:dyDescent="0.2">
      <c r="B29" s="338"/>
      <c r="C29" s="339"/>
      <c r="D29" s="339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4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</row>
    <row r="30" spans="2:32" ht="12.75" hidden="1" customHeight="1" x14ac:dyDescent="0.2">
      <c r="B30" s="304" t="s">
        <v>287</v>
      </c>
      <c r="C30" s="304"/>
      <c r="D30" s="304"/>
      <c r="E30" s="312"/>
      <c r="F30" s="312"/>
      <c r="G30" s="312"/>
      <c r="H30" s="312"/>
      <c r="I30" s="312"/>
      <c r="J30" s="312"/>
      <c r="K30" s="312"/>
      <c r="L30" s="312"/>
      <c r="M30" s="312"/>
      <c r="N30" s="312"/>
      <c r="O30" s="312"/>
      <c r="P30" s="312"/>
      <c r="Q30" s="304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</row>
    <row r="31" spans="2:32" ht="12.75" hidden="1" customHeight="1" x14ac:dyDescent="0.2">
      <c r="B31" s="312" t="s">
        <v>34</v>
      </c>
      <c r="C31" s="304"/>
      <c r="D31" s="304"/>
      <c r="E31" s="312"/>
      <c r="F31" s="312"/>
      <c r="G31" s="312"/>
      <c r="H31" s="312"/>
      <c r="I31" s="312"/>
      <c r="J31" s="312"/>
      <c r="K31" s="312"/>
      <c r="L31" s="312"/>
      <c r="M31" s="312"/>
      <c r="N31" s="312"/>
      <c r="O31" s="312"/>
      <c r="P31" s="312"/>
      <c r="Q31" s="304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</row>
    <row r="32" spans="2:32" ht="12.75" hidden="1" customHeight="1" x14ac:dyDescent="0.2">
      <c r="B32" s="341"/>
      <c r="C32" s="341"/>
      <c r="D32" s="341"/>
      <c r="E32" s="341"/>
      <c r="F32" s="341"/>
      <c r="G32" s="341"/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</row>
    <row r="33" spans="2:38" ht="16.5" hidden="1" customHeight="1" x14ac:dyDescent="0.2">
      <c r="B33" s="573" t="s">
        <v>298</v>
      </c>
      <c r="C33" s="574"/>
      <c r="D33" s="574"/>
      <c r="E33" s="574"/>
      <c r="F33" s="574"/>
      <c r="G33" s="574"/>
      <c r="H33" s="574"/>
      <c r="I33" s="574"/>
      <c r="J33" s="574"/>
      <c r="K33" s="574"/>
      <c r="L33" s="574"/>
      <c r="M33" s="574"/>
      <c r="N33" s="574"/>
      <c r="O33" s="574"/>
      <c r="P33" s="574"/>
      <c r="Q33" s="574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</row>
    <row r="34" spans="2:38" ht="16.5" hidden="1" customHeight="1" x14ac:dyDescent="0.2">
      <c r="B34" s="573" t="s">
        <v>1</v>
      </c>
      <c r="C34" s="574"/>
      <c r="D34" s="574"/>
      <c r="E34" s="574"/>
      <c r="F34" s="574"/>
      <c r="G34" s="574"/>
      <c r="H34" s="574"/>
      <c r="I34" s="574"/>
      <c r="J34" s="574"/>
      <c r="K34" s="574"/>
      <c r="L34" s="574"/>
      <c r="M34" s="574"/>
      <c r="N34" s="574"/>
      <c r="O34" s="574"/>
      <c r="P34" s="574"/>
      <c r="Q34" s="574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</row>
    <row r="35" spans="2:38" ht="12.75" hidden="1" customHeight="1" x14ac:dyDescent="0.2">
      <c r="B35" s="299"/>
      <c r="C35" s="299"/>
      <c r="D35" s="299"/>
      <c r="E35" s="299"/>
      <c r="F35" s="299"/>
      <c r="G35" s="299"/>
      <c r="H35" s="299"/>
      <c r="I35" s="299"/>
      <c r="J35" s="299"/>
      <c r="K35" s="299"/>
      <c r="L35" s="299"/>
      <c r="M35" s="299"/>
      <c r="N35" s="299"/>
      <c r="O35" s="299"/>
      <c r="P35" s="299"/>
      <c r="Q35" s="299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</row>
    <row r="36" spans="2:38" ht="15.75" hidden="1" customHeight="1" x14ac:dyDescent="0.2">
      <c r="B36" s="568" t="s">
        <v>265</v>
      </c>
      <c r="C36" s="569"/>
      <c r="D36" s="337" t="s">
        <v>4</v>
      </c>
      <c r="E36" s="337" t="s">
        <v>266</v>
      </c>
      <c r="F36" s="337" t="s">
        <v>275</v>
      </c>
      <c r="G36" s="337" t="s">
        <v>276</v>
      </c>
      <c r="H36" s="337" t="s">
        <v>277</v>
      </c>
      <c r="I36" s="337" t="s">
        <v>278</v>
      </c>
      <c r="J36" s="337" t="s">
        <v>279</v>
      </c>
      <c r="K36" s="337" t="s">
        <v>280</v>
      </c>
      <c r="L36" s="337" t="s">
        <v>281</v>
      </c>
      <c r="M36" s="337" t="s">
        <v>282</v>
      </c>
      <c r="N36" s="337" t="s">
        <v>283</v>
      </c>
      <c r="O36" s="337" t="s">
        <v>284</v>
      </c>
      <c r="P36" s="568" t="s">
        <v>285</v>
      </c>
      <c r="Q36" s="570"/>
      <c r="R36" s="100"/>
      <c r="S36" s="100" t="s">
        <v>266</v>
      </c>
      <c r="T36" s="100" t="s">
        <v>275</v>
      </c>
      <c r="U36" s="100" t="s">
        <v>276</v>
      </c>
      <c r="V36" s="100" t="s">
        <v>277</v>
      </c>
      <c r="W36" s="100" t="s">
        <v>278</v>
      </c>
      <c r="X36" s="100" t="s">
        <v>279</v>
      </c>
      <c r="Y36" s="100" t="s">
        <v>280</v>
      </c>
      <c r="Z36" s="100" t="s">
        <v>281</v>
      </c>
      <c r="AA36" s="100" t="s">
        <v>282</v>
      </c>
      <c r="AB36" s="100" t="s">
        <v>283</v>
      </c>
      <c r="AC36" s="100" t="s">
        <v>284</v>
      </c>
      <c r="AD36" s="100" t="s">
        <v>285</v>
      </c>
      <c r="AE36" s="100"/>
      <c r="AF36" s="100"/>
    </row>
    <row r="37" spans="2:38" ht="15.75" hidden="1" customHeight="1" x14ac:dyDescent="0.2">
      <c r="B37" s="298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P37" s="299"/>
      <c r="Q37" s="300"/>
      <c r="R37" s="100"/>
      <c r="S37" s="149">
        <v>1473.34</v>
      </c>
      <c r="T37" s="149">
        <v>1770.3</v>
      </c>
      <c r="U37" s="149">
        <v>1532.21</v>
      </c>
      <c r="V37" s="149">
        <v>1728.64</v>
      </c>
      <c r="W37" s="149">
        <v>1573.45</v>
      </c>
      <c r="X37" s="149">
        <v>1337.82</v>
      </c>
      <c r="Y37" s="149">
        <v>1055.45</v>
      </c>
      <c r="Z37" s="149">
        <v>1214.79</v>
      </c>
      <c r="AA37" s="149">
        <v>910.17</v>
      </c>
      <c r="AB37" s="149">
        <v>591</v>
      </c>
      <c r="AC37" s="149">
        <v>712.22</v>
      </c>
      <c r="AD37" s="149">
        <v>392.99</v>
      </c>
      <c r="AE37" s="100"/>
      <c r="AF37" s="100"/>
    </row>
    <row r="38" spans="2:38" ht="15.75" hidden="1" customHeight="1" x14ac:dyDescent="0.2">
      <c r="B38" s="571" t="s">
        <v>4</v>
      </c>
      <c r="C38" s="572"/>
      <c r="D38" s="325">
        <f t="shared" ref="D38:P38" si="4">SUM(D40:D41)</f>
        <v>0</v>
      </c>
      <c r="E38" s="325">
        <f t="shared" si="4"/>
        <v>0</v>
      </c>
      <c r="F38" s="325">
        <f t="shared" si="4"/>
        <v>0</v>
      </c>
      <c r="G38" s="325">
        <f t="shared" si="4"/>
        <v>0</v>
      </c>
      <c r="H38" s="325">
        <f t="shared" si="4"/>
        <v>0</v>
      </c>
      <c r="I38" s="325">
        <f t="shared" si="4"/>
        <v>0</v>
      </c>
      <c r="J38" s="325">
        <f t="shared" si="4"/>
        <v>0</v>
      </c>
      <c r="K38" s="325">
        <f t="shared" si="4"/>
        <v>0</v>
      </c>
      <c r="L38" s="325">
        <f t="shared" si="4"/>
        <v>0</v>
      </c>
      <c r="M38" s="325">
        <f t="shared" si="4"/>
        <v>0</v>
      </c>
      <c r="N38" s="325">
        <f t="shared" si="4"/>
        <v>0</v>
      </c>
      <c r="O38" s="325">
        <f t="shared" si="4"/>
        <v>0</v>
      </c>
      <c r="P38" s="325">
        <f t="shared" si="4"/>
        <v>0</v>
      </c>
      <c r="Q38" s="301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</row>
    <row r="39" spans="2:38" ht="15" hidden="1" customHeight="1" x14ac:dyDescent="0.2">
      <c r="B39" s="303"/>
      <c r="C39" s="304"/>
      <c r="D39" s="314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07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</row>
    <row r="40" spans="2:38" ht="15" hidden="1" customHeight="1" x14ac:dyDescent="0.2">
      <c r="B40" s="303"/>
      <c r="C40" s="304" t="s">
        <v>268</v>
      </c>
      <c r="D40" s="314">
        <f t="shared" ref="D40:D41" si="5">SUM(E40:P40)</f>
        <v>0</v>
      </c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07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</row>
    <row r="41" spans="2:38" ht="15" hidden="1" customHeight="1" x14ac:dyDescent="0.2">
      <c r="B41" s="303"/>
      <c r="C41" s="304" t="s">
        <v>135</v>
      </c>
      <c r="D41" s="314">
        <f t="shared" si="5"/>
        <v>0</v>
      </c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07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</row>
    <row r="42" spans="2:38" ht="9" hidden="1" customHeight="1" x14ac:dyDescent="0.2">
      <c r="B42" s="338"/>
      <c r="C42" s="339"/>
      <c r="D42" s="339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4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</row>
    <row r="43" spans="2:38" ht="12.75" hidden="1" customHeight="1" x14ac:dyDescent="0.2">
      <c r="B43" s="304" t="s">
        <v>293</v>
      </c>
      <c r="C43" s="304"/>
      <c r="D43" s="304"/>
      <c r="E43" s="312"/>
      <c r="F43" s="312"/>
      <c r="G43" s="312"/>
      <c r="H43" s="312"/>
      <c r="I43" s="312"/>
      <c r="J43" s="312"/>
      <c r="K43" s="312"/>
      <c r="L43" s="312"/>
      <c r="M43" s="312"/>
      <c r="N43" s="312"/>
      <c r="O43" s="312"/>
      <c r="P43" s="312"/>
      <c r="Q43" s="304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</row>
    <row r="44" spans="2:38" ht="12.75" hidden="1" customHeight="1" x14ac:dyDescent="0.2">
      <c r="B44" s="341"/>
      <c r="C44" s="341"/>
      <c r="D44" s="341"/>
      <c r="E44" s="341"/>
      <c r="F44" s="341"/>
      <c r="G44" s="341"/>
      <c r="H44" s="341"/>
      <c r="I44" s="341"/>
      <c r="J44" s="341"/>
      <c r="K44" s="341"/>
      <c r="L44" s="341"/>
      <c r="M44" s="341"/>
      <c r="N44" s="341"/>
      <c r="O44" s="341"/>
      <c r="P44" s="341"/>
      <c r="Q44" s="341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</row>
    <row r="45" spans="2:38" ht="12" customHeight="1" x14ac:dyDescent="0.2">
      <c r="B45" s="341"/>
      <c r="C45" s="341"/>
      <c r="D45" s="341"/>
      <c r="E45" s="341"/>
      <c r="F45" s="341"/>
      <c r="G45" s="341"/>
      <c r="H45" s="341"/>
      <c r="I45" s="341"/>
      <c r="J45" s="341"/>
      <c r="K45" s="341"/>
      <c r="L45" s="341"/>
      <c r="M45" s="341"/>
      <c r="N45" s="341"/>
      <c r="O45" s="341"/>
      <c r="P45" s="341"/>
      <c r="Q45" s="341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</row>
    <row r="46" spans="2:38" ht="16.5" customHeight="1" x14ac:dyDescent="0.25">
      <c r="B46" s="577" t="s">
        <v>299</v>
      </c>
      <c r="C46" s="578"/>
      <c r="D46" s="578"/>
      <c r="E46" s="578"/>
      <c r="F46" s="578"/>
      <c r="G46" s="578"/>
      <c r="H46" s="578"/>
      <c r="I46" s="578"/>
      <c r="J46" s="578"/>
      <c r="K46" s="578"/>
      <c r="L46" s="578"/>
      <c r="M46" s="578"/>
      <c r="N46" s="578"/>
      <c r="O46" s="578"/>
      <c r="P46" s="578"/>
      <c r="Q46" s="578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</row>
    <row r="47" spans="2:38" ht="16.5" customHeight="1" x14ac:dyDescent="0.25">
      <c r="B47" s="577" t="s">
        <v>1</v>
      </c>
      <c r="C47" s="578"/>
      <c r="D47" s="578"/>
      <c r="E47" s="578"/>
      <c r="F47" s="578"/>
      <c r="G47" s="578"/>
      <c r="H47" s="578"/>
      <c r="I47" s="578"/>
      <c r="J47" s="578"/>
      <c r="K47" s="578"/>
      <c r="L47" s="578"/>
      <c r="M47" s="578"/>
      <c r="N47" s="578"/>
      <c r="O47" s="578"/>
      <c r="P47" s="578"/>
      <c r="Q47" s="578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</row>
    <row r="48" spans="2:38" ht="12.75" customHeight="1" x14ac:dyDescent="0.2">
      <c r="B48" s="299"/>
      <c r="C48" s="299"/>
      <c r="D48" s="299"/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100"/>
      <c r="S48" s="100"/>
      <c r="T48" s="100"/>
      <c r="U48" s="100"/>
      <c r="V48" s="100"/>
      <c r="W48" s="100"/>
      <c r="X48" s="100"/>
      <c r="Y48" s="100"/>
      <c r="Z48" s="100" t="s">
        <v>266</v>
      </c>
      <c r="AA48" s="100" t="s">
        <v>275</v>
      </c>
      <c r="AB48" s="100" t="s">
        <v>276</v>
      </c>
      <c r="AC48" s="100" t="s">
        <v>277</v>
      </c>
      <c r="AD48" s="100" t="s">
        <v>278</v>
      </c>
      <c r="AE48" s="100" t="s">
        <v>279</v>
      </c>
      <c r="AF48" s="100" t="s">
        <v>280</v>
      </c>
      <c r="AG48" s="100" t="s">
        <v>281</v>
      </c>
      <c r="AH48" s="100" t="s">
        <v>282</v>
      </c>
      <c r="AI48" s="100" t="s">
        <v>283</v>
      </c>
      <c r="AJ48" s="100" t="s">
        <v>284</v>
      </c>
      <c r="AK48" s="100" t="s">
        <v>285</v>
      </c>
      <c r="AL48" s="100"/>
    </row>
    <row r="49" spans="2:38" ht="15.75" customHeight="1" x14ac:dyDescent="0.25">
      <c r="B49" s="561" t="s">
        <v>265</v>
      </c>
      <c r="C49" s="536"/>
      <c r="D49" s="336" t="s">
        <v>4</v>
      </c>
      <c r="E49" s="336" t="s">
        <v>266</v>
      </c>
      <c r="F49" s="336" t="s">
        <v>275</v>
      </c>
      <c r="G49" s="336" t="s">
        <v>276</v>
      </c>
      <c r="H49" s="336" t="s">
        <v>277</v>
      </c>
      <c r="I49" s="336" t="s">
        <v>278</v>
      </c>
      <c r="J49" s="336" t="s">
        <v>279</v>
      </c>
      <c r="K49" s="336" t="s">
        <v>280</v>
      </c>
      <c r="L49" s="336" t="s">
        <v>281</v>
      </c>
      <c r="M49" s="336" t="s">
        <v>282</v>
      </c>
      <c r="N49" s="336" t="s">
        <v>283</v>
      </c>
      <c r="O49" s="336" t="s">
        <v>284</v>
      </c>
      <c r="P49" s="561" t="s">
        <v>285</v>
      </c>
      <c r="Q49" s="537"/>
      <c r="R49" s="100"/>
      <c r="S49" s="100" t="s">
        <v>158</v>
      </c>
      <c r="T49" s="149">
        <v>4285.47</v>
      </c>
      <c r="U49" s="100"/>
      <c r="V49" s="100"/>
      <c r="W49" s="100"/>
      <c r="X49" s="100"/>
      <c r="Y49" s="100"/>
      <c r="Z49" s="149">
        <v>4261.7299999999996</v>
      </c>
      <c r="AA49" s="149">
        <v>4140.04</v>
      </c>
      <c r="AB49" s="149">
        <v>3127.12</v>
      </c>
      <c r="AC49" s="149">
        <v>1594.89</v>
      </c>
      <c r="AD49" s="149">
        <v>1304.76</v>
      </c>
      <c r="AE49" s="149">
        <v>1856.88</v>
      </c>
      <c r="AF49" s="149">
        <v>2670.54</v>
      </c>
      <c r="AG49" s="149">
        <v>1257.6099999999999</v>
      </c>
      <c r="AH49" s="149">
        <v>1446.91</v>
      </c>
      <c r="AI49" s="149">
        <v>2142.17</v>
      </c>
      <c r="AJ49" s="149">
        <v>3011.12</v>
      </c>
      <c r="AK49" s="149">
        <v>4112.16</v>
      </c>
      <c r="AL49" s="100"/>
    </row>
    <row r="50" spans="2:38" ht="8.25" customHeight="1" x14ac:dyDescent="0.25">
      <c r="B50" s="290"/>
      <c r="C50" s="291"/>
      <c r="D50" s="291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3"/>
      <c r="R50" s="100"/>
      <c r="S50" s="100" t="s">
        <v>300</v>
      </c>
      <c r="T50" s="149">
        <v>8995.91</v>
      </c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</row>
    <row r="51" spans="2:38" ht="15.75" customHeight="1" x14ac:dyDescent="0.25">
      <c r="B51" s="562" t="s">
        <v>4</v>
      </c>
      <c r="C51" s="532"/>
      <c r="D51" s="285">
        <f t="shared" ref="D51:Q51" si="6">SUM(D53:D62)</f>
        <v>48606.335797010695</v>
      </c>
      <c r="E51" s="285">
        <f t="shared" si="6"/>
        <v>5221.9900000000007</v>
      </c>
      <c r="F51" s="285">
        <f t="shared" si="6"/>
        <v>4049.7099999999996</v>
      </c>
      <c r="G51" s="285">
        <f t="shared" si="6"/>
        <v>5492.06</v>
      </c>
      <c r="H51" s="285">
        <f t="shared" si="6"/>
        <v>5279.47</v>
      </c>
      <c r="I51" s="285">
        <f t="shared" si="6"/>
        <v>4539.17</v>
      </c>
      <c r="J51" s="285">
        <f t="shared" si="6"/>
        <v>3906.5355555555552</v>
      </c>
      <c r="K51" s="285">
        <f t="shared" si="6"/>
        <v>3399.0055737704915</v>
      </c>
      <c r="L51" s="285">
        <f t="shared" si="6"/>
        <v>3008.0036822194197</v>
      </c>
      <c r="M51" s="285">
        <f t="shared" si="6"/>
        <v>4521.0275108889618</v>
      </c>
      <c r="N51" s="285">
        <f t="shared" si="6"/>
        <v>2592.5619999999999</v>
      </c>
      <c r="O51" s="285">
        <f t="shared" si="6"/>
        <v>3076.7800000000007</v>
      </c>
      <c r="P51" s="285">
        <f t="shared" si="6"/>
        <v>3520.021474576271</v>
      </c>
      <c r="Q51" s="342">
        <f t="shared" si="6"/>
        <v>0</v>
      </c>
      <c r="R51" s="100"/>
      <c r="S51" s="100" t="s">
        <v>301</v>
      </c>
      <c r="T51" s="149">
        <v>5.45</v>
      </c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</row>
    <row r="52" spans="2:38" ht="9" customHeight="1" x14ac:dyDescent="0.2">
      <c r="B52" s="303"/>
      <c r="C52" s="304"/>
      <c r="D52" s="314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07"/>
      <c r="R52" s="100"/>
      <c r="S52" s="100" t="s">
        <v>302</v>
      </c>
      <c r="T52" s="149">
        <v>317.29000000000002</v>
      </c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</row>
    <row r="53" spans="2:38" ht="15" customHeight="1" x14ac:dyDescent="0.2">
      <c r="B53" s="303"/>
      <c r="C53" s="304" t="s">
        <v>158</v>
      </c>
      <c r="D53" s="315">
        <f t="shared" ref="D53:D62" si="7">SUM(E53:P53)</f>
        <v>6916.2400981923474</v>
      </c>
      <c r="E53" s="402">
        <v>602.8599999999999</v>
      </c>
      <c r="F53" s="402">
        <v>490.89</v>
      </c>
      <c r="G53" s="402">
        <v>626.96</v>
      </c>
      <c r="H53" s="402">
        <v>612.14</v>
      </c>
      <c r="I53" s="402">
        <v>839.2</v>
      </c>
      <c r="J53" s="402">
        <v>731.12394906173427</v>
      </c>
      <c r="K53" s="402">
        <v>551.80990875820919</v>
      </c>
      <c r="L53" s="402">
        <v>413.65999999999997</v>
      </c>
      <c r="M53" s="402">
        <v>708.31398963730567</v>
      </c>
      <c r="N53" s="402">
        <v>365.28225073509759</v>
      </c>
      <c r="O53" s="402">
        <v>654.37</v>
      </c>
      <c r="P53" s="402">
        <v>319.63</v>
      </c>
      <c r="Q53" s="307"/>
      <c r="R53" s="100"/>
      <c r="S53" s="100" t="s">
        <v>303</v>
      </c>
      <c r="T53" s="149">
        <v>3423.47</v>
      </c>
      <c r="U53" s="100"/>
      <c r="V53" s="100"/>
      <c r="W53" s="100"/>
      <c r="X53" s="100"/>
      <c r="Y53" s="100"/>
      <c r="Z53" s="100"/>
      <c r="AA53" s="100"/>
      <c r="AB53" s="100"/>
    </row>
    <row r="54" spans="2:38" ht="15" customHeight="1" x14ac:dyDescent="0.2">
      <c r="B54" s="303"/>
      <c r="C54" s="304" t="s">
        <v>300</v>
      </c>
      <c r="D54" s="315">
        <f t="shared" si="7"/>
        <v>11792.422273909029</v>
      </c>
      <c r="E54" s="402">
        <v>1090.23</v>
      </c>
      <c r="F54" s="402">
        <v>681.6099999999999</v>
      </c>
      <c r="G54" s="402">
        <v>1540.44</v>
      </c>
      <c r="H54" s="402">
        <v>1187.3200000000002</v>
      </c>
      <c r="I54" s="402">
        <v>1188.3200000000002</v>
      </c>
      <c r="J54" s="402">
        <v>1058.5421441455997</v>
      </c>
      <c r="K54" s="402">
        <v>849.74566501228264</v>
      </c>
      <c r="L54" s="402">
        <v>865.50368221941994</v>
      </c>
      <c r="M54" s="402">
        <v>982.9115574293611</v>
      </c>
      <c r="N54" s="402">
        <v>540.0133841218925</v>
      </c>
      <c r="O54" s="402">
        <v>521.86527053472537</v>
      </c>
      <c r="P54" s="402">
        <v>1285.9205704457486</v>
      </c>
      <c r="Q54" s="307"/>
      <c r="R54" s="100"/>
      <c r="S54" s="100" t="s">
        <v>304</v>
      </c>
      <c r="T54" s="149">
        <v>9872.0499999999993</v>
      </c>
      <c r="U54" s="100"/>
      <c r="V54" s="100"/>
      <c r="W54" s="100"/>
      <c r="X54" s="100"/>
      <c r="Y54" s="100"/>
      <c r="Z54" s="100"/>
      <c r="AA54" s="100"/>
      <c r="AB54" s="100"/>
    </row>
    <row r="55" spans="2:38" ht="15" customHeight="1" x14ac:dyDescent="0.2">
      <c r="B55" s="303"/>
      <c r="C55" s="304" t="s">
        <v>301</v>
      </c>
      <c r="D55" s="315">
        <f t="shared" si="7"/>
        <v>116.25800000000001</v>
      </c>
      <c r="E55" s="313">
        <v>89.87</v>
      </c>
      <c r="F55" s="399" t="s">
        <v>63</v>
      </c>
      <c r="G55" s="399" t="s">
        <v>63</v>
      </c>
      <c r="H55" s="399" t="s">
        <v>63</v>
      </c>
      <c r="I55" s="399" t="s">
        <v>63</v>
      </c>
      <c r="J55" s="399" t="s">
        <v>63</v>
      </c>
      <c r="K55" s="399" t="s">
        <v>63</v>
      </c>
      <c r="L55" s="313">
        <v>20.62</v>
      </c>
      <c r="M55" s="399" t="s">
        <v>63</v>
      </c>
      <c r="N55" s="399" t="s">
        <v>63</v>
      </c>
      <c r="O55" s="399" t="s">
        <v>63</v>
      </c>
      <c r="P55" s="313">
        <v>5.7679999999999998</v>
      </c>
      <c r="Q55" s="307"/>
      <c r="R55" s="100"/>
      <c r="S55" s="100" t="s">
        <v>161</v>
      </c>
      <c r="T55" s="149">
        <v>707.54</v>
      </c>
      <c r="U55" s="100"/>
      <c r="V55" s="100"/>
      <c r="W55" s="100"/>
      <c r="X55" s="100"/>
      <c r="Y55" s="100"/>
      <c r="Z55" s="100"/>
      <c r="AA55" s="100"/>
      <c r="AB55" s="100"/>
    </row>
    <row r="56" spans="2:38" ht="15" customHeight="1" x14ac:dyDescent="0.2">
      <c r="B56" s="303"/>
      <c r="C56" s="304" t="s">
        <v>302</v>
      </c>
      <c r="D56" s="315">
        <f t="shared" si="7"/>
        <v>142.02799999999996</v>
      </c>
      <c r="E56" s="399" t="s">
        <v>63</v>
      </c>
      <c r="F56" s="399" t="s">
        <v>63</v>
      </c>
      <c r="G56" s="399" t="s">
        <v>63</v>
      </c>
      <c r="H56" s="399" t="s">
        <v>63</v>
      </c>
      <c r="I56" s="399" t="s">
        <v>63</v>
      </c>
      <c r="J56" s="399" t="s">
        <v>63</v>
      </c>
      <c r="K56" s="399" t="s">
        <v>63</v>
      </c>
      <c r="L56" s="399" t="s">
        <v>63</v>
      </c>
      <c r="M56" s="402">
        <v>98.179000000000002</v>
      </c>
      <c r="N56" s="402">
        <v>38.977999999999994</v>
      </c>
      <c r="O56" s="402">
        <v>1.956</v>
      </c>
      <c r="P56" s="402">
        <v>2.915</v>
      </c>
      <c r="Q56" s="307"/>
      <c r="R56" s="100"/>
      <c r="S56" s="100" t="s">
        <v>163</v>
      </c>
      <c r="T56" s="149">
        <v>2495.4</v>
      </c>
      <c r="U56" s="100"/>
      <c r="V56" s="100"/>
      <c r="W56" s="100"/>
      <c r="X56" s="100"/>
      <c r="Y56" s="100"/>
      <c r="Z56" s="100"/>
      <c r="AA56" s="100"/>
      <c r="AB56" s="100"/>
    </row>
    <row r="57" spans="2:38" ht="15" customHeight="1" x14ac:dyDescent="0.2">
      <c r="B57" s="303"/>
      <c r="C57" s="304" t="s">
        <v>303</v>
      </c>
      <c r="D57" s="315">
        <f t="shared" si="7"/>
        <v>0</v>
      </c>
      <c r="E57" s="399" t="s">
        <v>63</v>
      </c>
      <c r="F57" s="399" t="s">
        <v>63</v>
      </c>
      <c r="G57" s="399" t="s">
        <v>63</v>
      </c>
      <c r="H57" s="399" t="s">
        <v>63</v>
      </c>
      <c r="I57" s="399" t="s">
        <v>63</v>
      </c>
      <c r="J57" s="399" t="s">
        <v>63</v>
      </c>
      <c r="K57" s="399" t="s">
        <v>63</v>
      </c>
      <c r="L57" s="399" t="s">
        <v>63</v>
      </c>
      <c r="M57" s="399" t="s">
        <v>63</v>
      </c>
      <c r="N57" s="399" t="s">
        <v>63</v>
      </c>
      <c r="O57" s="399" t="s">
        <v>63</v>
      </c>
      <c r="P57" s="399" t="s">
        <v>63</v>
      </c>
      <c r="Q57" s="307"/>
      <c r="R57" s="100"/>
      <c r="S57" s="100" t="s">
        <v>305</v>
      </c>
      <c r="T57" s="149">
        <v>501.75</v>
      </c>
      <c r="U57" s="100"/>
      <c r="V57" s="100"/>
      <c r="W57" s="100"/>
      <c r="X57" s="100"/>
      <c r="Y57" s="100"/>
      <c r="Z57" s="100"/>
      <c r="AA57" s="100"/>
      <c r="AB57" s="100"/>
    </row>
    <row r="58" spans="2:38" ht="15" customHeight="1" x14ac:dyDescent="0.2">
      <c r="B58" s="303"/>
      <c r="C58" s="304" t="s">
        <v>306</v>
      </c>
      <c r="D58" s="315">
        <f t="shared" si="7"/>
        <v>19712.035526925887</v>
      </c>
      <c r="E58" s="402">
        <v>2465.8200000000002</v>
      </c>
      <c r="F58" s="402">
        <v>1792.5</v>
      </c>
      <c r="G58" s="402">
        <v>2512.0499999999997</v>
      </c>
      <c r="H58" s="402">
        <v>2609.29</v>
      </c>
      <c r="I58" s="402">
        <v>1774.46</v>
      </c>
      <c r="J58" s="402">
        <v>1313.96</v>
      </c>
      <c r="K58" s="402">
        <v>1135.17</v>
      </c>
      <c r="L58" s="402">
        <v>890.87</v>
      </c>
      <c r="M58" s="402">
        <v>1757.4829638222952</v>
      </c>
      <c r="N58" s="402">
        <v>816.04027265437048</v>
      </c>
      <c r="O58" s="402">
        <v>1270.136632788538</v>
      </c>
      <c r="P58" s="402">
        <v>1374.2556576606894</v>
      </c>
      <c r="Q58" s="307"/>
      <c r="R58" s="100"/>
      <c r="S58" s="100" t="s">
        <v>114</v>
      </c>
      <c r="T58" s="149">
        <v>321.60000000000002</v>
      </c>
      <c r="U58" s="100"/>
      <c r="V58" s="100"/>
      <c r="W58" s="100"/>
      <c r="X58" s="100"/>
      <c r="Y58" s="100"/>
      <c r="Z58" s="100"/>
      <c r="AA58" s="100"/>
      <c r="AB58" s="100"/>
    </row>
    <row r="59" spans="2:38" ht="15" customHeight="1" x14ac:dyDescent="0.2">
      <c r="B59" s="303"/>
      <c r="C59" s="304" t="s">
        <v>161</v>
      </c>
      <c r="D59" s="315">
        <f t="shared" si="7"/>
        <v>2664.8</v>
      </c>
      <c r="E59" s="402">
        <v>347.3</v>
      </c>
      <c r="F59" s="402">
        <v>274.74</v>
      </c>
      <c r="G59" s="402">
        <v>326.45999999999992</v>
      </c>
      <c r="H59" s="402">
        <v>337.03</v>
      </c>
      <c r="I59" s="402">
        <v>238.55</v>
      </c>
      <c r="J59" s="402">
        <v>222.20000000000002</v>
      </c>
      <c r="K59" s="402">
        <v>196.43</v>
      </c>
      <c r="L59" s="402">
        <v>100.42</v>
      </c>
      <c r="M59" s="402">
        <v>170.57</v>
      </c>
      <c r="N59" s="402">
        <v>113.19</v>
      </c>
      <c r="O59" s="402">
        <v>139.9</v>
      </c>
      <c r="P59" s="402">
        <v>198.01</v>
      </c>
      <c r="Q59" s="307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</row>
    <row r="60" spans="2:38" ht="15" customHeight="1" x14ac:dyDescent="0.2">
      <c r="B60" s="303"/>
      <c r="C60" s="304" t="s">
        <v>163</v>
      </c>
      <c r="D60" s="315">
        <f t="shared" si="7"/>
        <v>5128.1556647906691</v>
      </c>
      <c r="E60" s="402">
        <v>408.42</v>
      </c>
      <c r="F60" s="402">
        <v>770.7</v>
      </c>
      <c r="G60" s="402">
        <v>336.62</v>
      </c>
      <c r="H60" s="402">
        <v>251.99999999999997</v>
      </c>
      <c r="I60" s="402">
        <v>106.64622915545991</v>
      </c>
      <c r="J60" s="402">
        <v>240.83</v>
      </c>
      <c r="K60" s="402">
        <v>558.92999999999995</v>
      </c>
      <c r="L60" s="402">
        <v>622</v>
      </c>
      <c r="M60" s="402">
        <v>694.84</v>
      </c>
      <c r="N60" s="402">
        <v>545.23909248863936</v>
      </c>
      <c r="O60" s="402">
        <v>345.40809667673716</v>
      </c>
      <c r="P60" s="402">
        <v>246.52224646983311</v>
      </c>
      <c r="Q60" s="307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</row>
    <row r="61" spans="2:38" ht="15" customHeight="1" x14ac:dyDescent="0.2">
      <c r="B61" s="303"/>
      <c r="C61" s="304" t="s">
        <v>170</v>
      </c>
      <c r="D61" s="315">
        <f t="shared" si="7"/>
        <v>122.07377084454012</v>
      </c>
      <c r="E61" s="399" t="s">
        <v>63</v>
      </c>
      <c r="F61" s="399" t="s">
        <v>63</v>
      </c>
      <c r="G61" s="402">
        <v>16.310000000000002</v>
      </c>
      <c r="H61" s="402">
        <v>48.760000000000005</v>
      </c>
      <c r="I61" s="402">
        <v>22.513770844540101</v>
      </c>
      <c r="J61" s="402">
        <v>34.49</v>
      </c>
      <c r="K61" s="399" t="s">
        <v>63</v>
      </c>
      <c r="L61" s="399" t="s">
        <v>63</v>
      </c>
      <c r="M61" s="399" t="s">
        <v>63</v>
      </c>
      <c r="N61" s="399" t="s">
        <v>63</v>
      </c>
      <c r="O61" s="399" t="s">
        <v>63</v>
      </c>
      <c r="P61" s="399" t="s">
        <v>63</v>
      </c>
      <c r="Q61" s="307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</row>
    <row r="62" spans="2:38" ht="15" customHeight="1" x14ac:dyDescent="0.2">
      <c r="B62" s="303"/>
      <c r="C62" s="304" t="s">
        <v>296</v>
      </c>
      <c r="D62" s="315">
        <f t="shared" si="7"/>
        <v>2012.322462348222</v>
      </c>
      <c r="E62" s="402">
        <v>217.48999999999998</v>
      </c>
      <c r="F62" s="402">
        <v>39.270000000000003</v>
      </c>
      <c r="G62" s="402">
        <v>133.22</v>
      </c>
      <c r="H62" s="402">
        <v>232.93</v>
      </c>
      <c r="I62" s="402">
        <v>369.47999999999996</v>
      </c>
      <c r="J62" s="402">
        <v>305.38946234822174</v>
      </c>
      <c r="K62" s="402">
        <v>106.92</v>
      </c>
      <c r="L62" s="402">
        <v>94.93</v>
      </c>
      <c r="M62" s="402">
        <v>108.73</v>
      </c>
      <c r="N62" s="402">
        <v>173.81900000000002</v>
      </c>
      <c r="O62" s="402">
        <v>143.14400000000001</v>
      </c>
      <c r="P62" s="402">
        <v>87</v>
      </c>
      <c r="Q62" s="307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</row>
    <row r="63" spans="2:38" ht="5.25" customHeight="1" x14ac:dyDescent="0.2">
      <c r="B63" s="195"/>
      <c r="C63" s="196"/>
      <c r="D63" s="196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97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</row>
    <row r="64" spans="2:38" ht="12.75" customHeight="1" x14ac:dyDescent="0.2">
      <c r="B64" s="121" t="s">
        <v>287</v>
      </c>
      <c r="C64" s="92"/>
      <c r="D64" s="121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121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</row>
    <row r="65" spans="2:28" ht="12.75" customHeight="1" x14ac:dyDescent="0.2">
      <c r="B65" s="30" t="s">
        <v>34</v>
      </c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</row>
    <row r="66" spans="2:28" ht="12.75" customHeight="1" x14ac:dyDescent="0.2"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</row>
    <row r="67" spans="2:28" ht="12.75" customHeight="1" x14ac:dyDescent="0.2">
      <c r="D67" s="343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</row>
    <row r="68" spans="2:28" ht="12.75" customHeight="1" x14ac:dyDescent="0.2">
      <c r="D68" s="343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</row>
    <row r="69" spans="2:28" ht="12.75" customHeight="1" x14ac:dyDescent="0.2"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</row>
    <row r="70" spans="2:28" ht="12.75" customHeight="1" x14ac:dyDescent="0.2"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</row>
    <row r="71" spans="2:28" ht="12.75" customHeight="1" x14ac:dyDescent="0.2"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</row>
    <row r="72" spans="2:28" ht="12.75" customHeight="1" x14ac:dyDescent="0.2"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</row>
    <row r="73" spans="2:28" ht="12.75" customHeight="1" x14ac:dyDescent="0.2"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</row>
    <row r="74" spans="2:28" ht="12.75" customHeight="1" x14ac:dyDescent="0.2"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</row>
    <row r="75" spans="2:28" ht="12.75" customHeight="1" x14ac:dyDescent="0.2"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</row>
    <row r="76" spans="2:28" ht="12.75" customHeight="1" x14ac:dyDescent="0.2"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</row>
    <row r="77" spans="2:28" ht="12.75" customHeight="1" x14ac:dyDescent="0.2"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</row>
    <row r="78" spans="2:28" ht="12.75" customHeight="1" x14ac:dyDescent="0.2"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</row>
    <row r="79" spans="2:28" ht="12.75" customHeight="1" x14ac:dyDescent="0.2"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</row>
    <row r="80" spans="2:28" ht="12.75" customHeight="1" x14ac:dyDescent="0.2"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</row>
    <row r="81" spans="18:28" ht="12.75" customHeight="1" x14ac:dyDescent="0.2"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</row>
    <row r="82" spans="18:28" ht="12.75" customHeight="1" x14ac:dyDescent="0.2"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</row>
    <row r="83" spans="18:28" ht="12.75" customHeight="1" x14ac:dyDescent="0.2"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</row>
    <row r="84" spans="18:28" ht="12.75" customHeight="1" x14ac:dyDescent="0.2"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</row>
    <row r="85" spans="18:28" ht="12.75" customHeight="1" x14ac:dyDescent="0.2"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</row>
    <row r="86" spans="18:28" ht="12.75" customHeight="1" x14ac:dyDescent="0.2"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</row>
    <row r="87" spans="18:28" ht="12.75" customHeight="1" x14ac:dyDescent="0.2"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</row>
    <row r="88" spans="18:28" ht="12.75" customHeight="1" x14ac:dyDescent="0.2"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</row>
    <row r="89" spans="18:28" ht="12.75" customHeight="1" x14ac:dyDescent="0.2"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</row>
    <row r="90" spans="18:28" ht="12.75" customHeight="1" x14ac:dyDescent="0.2"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</row>
    <row r="91" spans="18:28" ht="12.75" customHeight="1" x14ac:dyDescent="0.2"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</row>
    <row r="92" spans="18:28" ht="12.75" customHeight="1" x14ac:dyDescent="0.2"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</row>
    <row r="93" spans="18:28" ht="12.75" customHeight="1" x14ac:dyDescent="0.2"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</row>
    <row r="94" spans="18:28" ht="12.75" customHeight="1" x14ac:dyDescent="0.2"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</row>
    <row r="95" spans="18:28" ht="12.75" customHeight="1" x14ac:dyDescent="0.2"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</row>
    <row r="96" spans="18:28" ht="12.75" customHeight="1" x14ac:dyDescent="0.2"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</row>
    <row r="97" spans="18:28" ht="12.75" customHeight="1" x14ac:dyDescent="0.2"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</row>
    <row r="98" spans="18:28" ht="12.75" customHeight="1" x14ac:dyDescent="0.2"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</row>
    <row r="99" spans="18:28" ht="12.75" customHeight="1" x14ac:dyDescent="0.2"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</row>
    <row r="100" spans="18:28" ht="12.75" customHeight="1" x14ac:dyDescent="0.2"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</row>
    <row r="101" spans="18:28" ht="12.75" customHeight="1" x14ac:dyDescent="0.2"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</row>
    <row r="102" spans="18:28" ht="12.75" customHeight="1" x14ac:dyDescent="0.2"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</row>
    <row r="103" spans="18:28" ht="12.75" customHeight="1" x14ac:dyDescent="0.2"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</row>
    <row r="104" spans="18:28" ht="12.75" customHeight="1" x14ac:dyDescent="0.2"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</row>
    <row r="105" spans="18:28" ht="12.75" customHeight="1" x14ac:dyDescent="0.2"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</row>
    <row r="106" spans="18:28" ht="12.75" customHeight="1" x14ac:dyDescent="0.2"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</row>
    <row r="107" spans="18:28" ht="12.75" customHeight="1" x14ac:dyDescent="0.2"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</row>
    <row r="108" spans="18:28" ht="12.75" customHeight="1" x14ac:dyDescent="0.2"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</row>
    <row r="109" spans="18:28" ht="12.75" customHeight="1" x14ac:dyDescent="0.2"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</row>
    <row r="110" spans="18:28" ht="12.75" customHeight="1" x14ac:dyDescent="0.2"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</row>
    <row r="111" spans="18:28" ht="12.75" customHeight="1" x14ac:dyDescent="0.2"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</row>
    <row r="112" spans="18:28" ht="12.75" customHeight="1" x14ac:dyDescent="0.2"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</row>
    <row r="113" spans="18:28" ht="12.75" customHeight="1" x14ac:dyDescent="0.2"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</row>
    <row r="114" spans="18:28" ht="12.75" customHeight="1" x14ac:dyDescent="0.2"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</row>
    <row r="115" spans="18:28" ht="12.75" customHeight="1" x14ac:dyDescent="0.2"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</row>
    <row r="116" spans="18:28" ht="12.75" customHeight="1" x14ac:dyDescent="0.2"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</row>
    <row r="117" spans="18:28" ht="12.75" customHeight="1" x14ac:dyDescent="0.2"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</row>
    <row r="118" spans="18:28" ht="12.75" customHeight="1" x14ac:dyDescent="0.2"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</row>
    <row r="119" spans="18:28" ht="12.75" customHeight="1" x14ac:dyDescent="0.2"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</row>
    <row r="120" spans="18:28" ht="12.75" customHeight="1" x14ac:dyDescent="0.2"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</row>
    <row r="121" spans="18:28" ht="12.75" customHeight="1" x14ac:dyDescent="0.2"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</row>
    <row r="122" spans="18:28" ht="12.75" customHeight="1" x14ac:dyDescent="0.2"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</row>
    <row r="123" spans="18:28" ht="12.75" customHeight="1" x14ac:dyDescent="0.2"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</row>
    <row r="124" spans="18:28" ht="12.75" customHeight="1" x14ac:dyDescent="0.2"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</row>
    <row r="125" spans="18:28" ht="12.75" customHeight="1" x14ac:dyDescent="0.2"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</row>
    <row r="126" spans="18:28" ht="12.75" customHeight="1" x14ac:dyDescent="0.2"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</row>
    <row r="127" spans="18:28" ht="12.75" customHeight="1" x14ac:dyDescent="0.2"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</row>
    <row r="128" spans="18:28" ht="12.75" customHeight="1" x14ac:dyDescent="0.2"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</row>
    <row r="129" spans="18:28" ht="12.75" customHeight="1" x14ac:dyDescent="0.2"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</row>
    <row r="130" spans="18:28" ht="12.75" customHeight="1" x14ac:dyDescent="0.2"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</row>
    <row r="131" spans="18:28" ht="12.75" customHeight="1" x14ac:dyDescent="0.2"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</row>
    <row r="132" spans="18:28" ht="12.75" customHeight="1" x14ac:dyDescent="0.2"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</row>
    <row r="133" spans="18:28" ht="12.75" customHeight="1" x14ac:dyDescent="0.2"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</row>
    <row r="134" spans="18:28" ht="12.75" customHeight="1" x14ac:dyDescent="0.2"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</row>
    <row r="135" spans="18:28" ht="12.75" customHeight="1" x14ac:dyDescent="0.2"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</row>
    <row r="136" spans="18:28" ht="12.75" customHeight="1" x14ac:dyDescent="0.2"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</row>
    <row r="137" spans="18:28" ht="12.75" customHeight="1" x14ac:dyDescent="0.2"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</row>
    <row r="138" spans="18:28" ht="12.75" customHeight="1" x14ac:dyDescent="0.2"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</row>
    <row r="139" spans="18:28" ht="12.75" customHeight="1" x14ac:dyDescent="0.2"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</row>
    <row r="140" spans="18:28" ht="12.75" customHeight="1" x14ac:dyDescent="0.2"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</row>
    <row r="141" spans="18:28" ht="12.75" customHeight="1" x14ac:dyDescent="0.2"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</row>
    <row r="142" spans="18:28" ht="12.75" customHeight="1" x14ac:dyDescent="0.2"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</row>
    <row r="143" spans="18:28" ht="12.75" customHeight="1" x14ac:dyDescent="0.2"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</row>
    <row r="144" spans="18:28" ht="12.75" customHeight="1" x14ac:dyDescent="0.2"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</row>
    <row r="145" spans="18:28" ht="12.75" customHeight="1" x14ac:dyDescent="0.2"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</row>
    <row r="146" spans="18:28" ht="12.75" customHeight="1" x14ac:dyDescent="0.2"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</row>
    <row r="147" spans="18:28" ht="12.75" customHeight="1" x14ac:dyDescent="0.2"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B147" s="100"/>
    </row>
    <row r="148" spans="18:28" ht="12.75" customHeight="1" x14ac:dyDescent="0.2"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</row>
    <row r="149" spans="18:28" ht="12.75" customHeight="1" x14ac:dyDescent="0.2"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B149" s="100"/>
    </row>
    <row r="150" spans="18:28" ht="12.75" customHeight="1" x14ac:dyDescent="0.2"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</row>
    <row r="151" spans="18:28" ht="12.75" customHeight="1" x14ac:dyDescent="0.2"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</row>
    <row r="152" spans="18:28" ht="12.75" customHeight="1" x14ac:dyDescent="0.2"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</row>
    <row r="153" spans="18:28" ht="12.75" customHeight="1" x14ac:dyDescent="0.2"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</row>
    <row r="154" spans="18:28" ht="12.75" customHeight="1" x14ac:dyDescent="0.2"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</row>
    <row r="155" spans="18:28" ht="12.75" customHeight="1" x14ac:dyDescent="0.2"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</row>
    <row r="156" spans="18:28" ht="12.75" customHeight="1" x14ac:dyDescent="0.2"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</row>
    <row r="157" spans="18:28" ht="12.75" customHeight="1" x14ac:dyDescent="0.2"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</row>
    <row r="158" spans="18:28" ht="12.75" customHeight="1" x14ac:dyDescent="0.2"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</row>
    <row r="159" spans="18:28" ht="12.75" customHeight="1" x14ac:dyDescent="0.2"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</row>
    <row r="160" spans="18:28" ht="12.75" customHeight="1" x14ac:dyDescent="0.2"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</row>
    <row r="161" spans="18:28" ht="12.75" customHeight="1" x14ac:dyDescent="0.2"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</row>
    <row r="162" spans="18:28" ht="12.75" customHeight="1" x14ac:dyDescent="0.2"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</row>
    <row r="163" spans="18:28" ht="12.75" customHeight="1" x14ac:dyDescent="0.2"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</row>
    <row r="164" spans="18:28" ht="12.75" customHeight="1" x14ac:dyDescent="0.2"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  <c r="AB164" s="100"/>
    </row>
    <row r="165" spans="18:28" ht="12.75" customHeight="1" x14ac:dyDescent="0.2"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</row>
    <row r="166" spans="18:28" ht="12.75" customHeight="1" x14ac:dyDescent="0.2"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</row>
    <row r="167" spans="18:28" ht="12.75" customHeight="1" x14ac:dyDescent="0.2"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</row>
    <row r="168" spans="18:28" ht="12.75" customHeight="1" x14ac:dyDescent="0.2"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  <c r="AB168" s="100"/>
    </row>
    <row r="169" spans="18:28" ht="12.75" customHeight="1" x14ac:dyDescent="0.2">
      <c r="R169" s="100"/>
      <c r="S169" s="100"/>
      <c r="T169" s="100"/>
      <c r="U169" s="100"/>
      <c r="V169" s="100"/>
      <c r="W169" s="100"/>
      <c r="X169" s="100"/>
      <c r="Y169" s="100"/>
      <c r="Z169" s="100"/>
      <c r="AA169" s="100"/>
      <c r="AB169" s="100"/>
    </row>
    <row r="170" spans="18:28" ht="12.75" customHeight="1" x14ac:dyDescent="0.2"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  <c r="AB170" s="100"/>
    </row>
    <row r="171" spans="18:28" ht="12.75" customHeight="1" x14ac:dyDescent="0.2"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</row>
    <row r="172" spans="18:28" ht="12.75" customHeight="1" x14ac:dyDescent="0.2"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</row>
    <row r="173" spans="18:28" ht="12.75" customHeight="1" x14ac:dyDescent="0.2"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</row>
    <row r="174" spans="18:28" ht="12.75" customHeight="1" x14ac:dyDescent="0.2"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  <c r="AB174" s="100"/>
    </row>
    <row r="175" spans="18:28" ht="12.75" customHeight="1" x14ac:dyDescent="0.2"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  <c r="AB175" s="100"/>
    </row>
    <row r="176" spans="18:28" ht="12.75" customHeight="1" x14ac:dyDescent="0.2"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  <c r="AB176" s="100"/>
    </row>
    <row r="177" spans="18:28" ht="12.75" customHeight="1" x14ac:dyDescent="0.2"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  <c r="AB177" s="100"/>
    </row>
    <row r="178" spans="18:28" ht="12.75" customHeight="1" x14ac:dyDescent="0.2"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  <c r="AB178" s="100"/>
    </row>
    <row r="179" spans="18:28" ht="12.75" customHeight="1" x14ac:dyDescent="0.2"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  <c r="AB179" s="100"/>
    </row>
    <row r="180" spans="18:28" ht="12.75" customHeight="1" x14ac:dyDescent="0.2"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  <c r="AB180" s="100"/>
    </row>
    <row r="181" spans="18:28" ht="12.75" customHeight="1" x14ac:dyDescent="0.2"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  <c r="AB181" s="100"/>
    </row>
    <row r="182" spans="18:28" ht="12.75" customHeight="1" x14ac:dyDescent="0.2"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</row>
    <row r="183" spans="18:28" ht="12.75" customHeight="1" x14ac:dyDescent="0.2"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</row>
    <row r="184" spans="18:28" ht="12.75" customHeight="1" x14ac:dyDescent="0.2"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</row>
    <row r="185" spans="18:28" ht="12.75" customHeight="1" x14ac:dyDescent="0.2"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  <c r="AB185" s="100"/>
    </row>
    <row r="186" spans="18:28" ht="12.75" customHeight="1" x14ac:dyDescent="0.2"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  <c r="AB186" s="100"/>
    </row>
    <row r="187" spans="18:28" ht="12.75" customHeight="1" x14ac:dyDescent="0.2">
      <c r="R187" s="100"/>
      <c r="S187" s="100"/>
      <c r="T187" s="100"/>
      <c r="U187" s="100"/>
      <c r="V187" s="100"/>
      <c r="W187" s="100"/>
      <c r="X187" s="100"/>
      <c r="Y187" s="100"/>
      <c r="Z187" s="100"/>
      <c r="AA187" s="100"/>
      <c r="AB187" s="100"/>
    </row>
    <row r="188" spans="18:28" ht="12.75" customHeight="1" x14ac:dyDescent="0.2">
      <c r="R188" s="100"/>
      <c r="S188" s="100"/>
      <c r="T188" s="100"/>
      <c r="U188" s="100"/>
      <c r="V188" s="100"/>
      <c r="W188" s="100"/>
      <c r="X188" s="100"/>
      <c r="Y188" s="100"/>
      <c r="Z188" s="100"/>
      <c r="AA188" s="100"/>
      <c r="AB188" s="100"/>
    </row>
    <row r="189" spans="18:28" ht="12.75" customHeight="1" x14ac:dyDescent="0.2"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  <c r="AB189" s="100"/>
    </row>
    <row r="190" spans="18:28" ht="12.75" customHeight="1" x14ac:dyDescent="0.2"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  <c r="AB190" s="100"/>
    </row>
    <row r="191" spans="18:28" ht="12.75" customHeight="1" x14ac:dyDescent="0.2"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</row>
    <row r="192" spans="18:28" ht="12.75" customHeight="1" x14ac:dyDescent="0.2"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</row>
    <row r="193" spans="18:28" ht="12.75" customHeight="1" x14ac:dyDescent="0.2"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</row>
    <row r="194" spans="18:28" ht="12.75" customHeight="1" x14ac:dyDescent="0.2"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  <c r="AB194" s="100"/>
    </row>
    <row r="195" spans="18:28" ht="12.75" customHeight="1" x14ac:dyDescent="0.2"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  <c r="AB195" s="100"/>
    </row>
    <row r="196" spans="18:28" ht="12.75" customHeight="1" x14ac:dyDescent="0.2"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</row>
    <row r="197" spans="18:28" ht="12.75" customHeight="1" x14ac:dyDescent="0.2"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  <c r="AB197" s="100"/>
    </row>
    <row r="198" spans="18:28" ht="12.75" customHeight="1" x14ac:dyDescent="0.2"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  <c r="AB198" s="100"/>
    </row>
    <row r="199" spans="18:28" ht="12.75" customHeight="1" x14ac:dyDescent="0.2"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  <c r="AB199" s="100"/>
    </row>
    <row r="200" spans="18:28" ht="12.75" customHeight="1" x14ac:dyDescent="0.2"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  <c r="AB200" s="100"/>
    </row>
    <row r="201" spans="18:28" ht="12.75" customHeight="1" x14ac:dyDescent="0.2"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  <c r="AB201" s="100"/>
    </row>
    <row r="202" spans="18:28" ht="12.75" customHeight="1" x14ac:dyDescent="0.2">
      <c r="R202" s="100"/>
      <c r="S202" s="100"/>
      <c r="T202" s="100"/>
      <c r="U202" s="100"/>
      <c r="V202" s="100"/>
      <c r="W202" s="100"/>
      <c r="X202" s="100"/>
      <c r="Y202" s="100"/>
      <c r="Z202" s="100"/>
      <c r="AA202" s="100"/>
      <c r="AB202" s="100"/>
    </row>
    <row r="203" spans="18:28" ht="12.75" customHeight="1" x14ac:dyDescent="0.2">
      <c r="R203" s="100"/>
      <c r="S203" s="100"/>
      <c r="T203" s="100"/>
      <c r="U203" s="100"/>
      <c r="V203" s="100"/>
      <c r="W203" s="100"/>
      <c r="X203" s="100"/>
      <c r="Y203" s="100"/>
      <c r="Z203" s="100"/>
      <c r="AA203" s="100"/>
      <c r="AB203" s="100"/>
    </row>
    <row r="204" spans="18:28" ht="12.75" customHeight="1" x14ac:dyDescent="0.2">
      <c r="R204" s="100"/>
      <c r="S204" s="100"/>
      <c r="T204" s="100"/>
      <c r="U204" s="100"/>
      <c r="V204" s="100"/>
      <c r="W204" s="100"/>
      <c r="X204" s="100"/>
      <c r="Y204" s="100"/>
      <c r="Z204" s="100"/>
      <c r="AA204" s="100"/>
      <c r="AB204" s="100"/>
    </row>
    <row r="205" spans="18:28" ht="12.75" customHeight="1" x14ac:dyDescent="0.2">
      <c r="R205" s="100"/>
      <c r="S205" s="100"/>
      <c r="T205" s="100"/>
      <c r="U205" s="100"/>
      <c r="V205" s="100"/>
      <c r="W205" s="100"/>
      <c r="X205" s="100"/>
      <c r="Y205" s="100"/>
      <c r="Z205" s="100"/>
      <c r="AA205" s="100"/>
      <c r="AB205" s="100"/>
    </row>
    <row r="206" spans="18:28" ht="12.75" customHeight="1" x14ac:dyDescent="0.2">
      <c r="R206" s="100"/>
      <c r="S206" s="100"/>
      <c r="T206" s="100"/>
      <c r="U206" s="100"/>
      <c r="V206" s="100"/>
      <c r="W206" s="100"/>
      <c r="X206" s="100"/>
      <c r="Y206" s="100"/>
      <c r="Z206" s="100"/>
      <c r="AA206" s="100"/>
      <c r="AB206" s="100"/>
    </row>
    <row r="207" spans="18:28" ht="12.75" customHeight="1" x14ac:dyDescent="0.2">
      <c r="R207" s="100"/>
      <c r="S207" s="100"/>
      <c r="T207" s="100"/>
      <c r="U207" s="100"/>
      <c r="V207" s="100"/>
      <c r="W207" s="100"/>
      <c r="X207" s="100"/>
      <c r="Y207" s="100"/>
      <c r="Z207" s="100"/>
      <c r="AA207" s="100"/>
      <c r="AB207" s="100"/>
    </row>
    <row r="208" spans="18:28" ht="12.75" customHeight="1" x14ac:dyDescent="0.2">
      <c r="R208" s="100"/>
      <c r="S208" s="100"/>
      <c r="T208" s="100"/>
      <c r="U208" s="100"/>
      <c r="V208" s="100"/>
      <c r="W208" s="100"/>
      <c r="X208" s="100"/>
      <c r="Y208" s="100"/>
      <c r="Z208" s="100"/>
      <c r="AA208" s="100"/>
      <c r="AB208" s="100"/>
    </row>
    <row r="209" spans="18:28" ht="12.75" customHeight="1" x14ac:dyDescent="0.2">
      <c r="R209" s="100"/>
      <c r="S209" s="100"/>
      <c r="T209" s="100"/>
      <c r="U209" s="100"/>
      <c r="V209" s="100"/>
      <c r="W209" s="100"/>
      <c r="X209" s="100"/>
      <c r="Y209" s="100"/>
      <c r="Z209" s="100"/>
      <c r="AA209" s="100"/>
      <c r="AB209" s="100"/>
    </row>
    <row r="210" spans="18:28" ht="12.75" customHeight="1" x14ac:dyDescent="0.2">
      <c r="R210" s="100"/>
      <c r="S210" s="100"/>
      <c r="T210" s="100"/>
      <c r="U210" s="100"/>
      <c r="V210" s="100"/>
      <c r="W210" s="100"/>
      <c r="X210" s="100"/>
      <c r="Y210" s="100"/>
      <c r="Z210" s="100"/>
      <c r="AA210" s="100"/>
      <c r="AB210" s="100"/>
    </row>
    <row r="211" spans="18:28" ht="12.75" customHeight="1" x14ac:dyDescent="0.2">
      <c r="R211" s="100"/>
      <c r="S211" s="100"/>
      <c r="T211" s="100"/>
      <c r="U211" s="100"/>
      <c r="V211" s="100"/>
      <c r="W211" s="100"/>
      <c r="X211" s="100"/>
      <c r="Y211" s="100"/>
      <c r="Z211" s="100"/>
      <c r="AA211" s="100"/>
      <c r="AB211" s="100"/>
    </row>
    <row r="212" spans="18:28" ht="12.75" customHeight="1" x14ac:dyDescent="0.2"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  <c r="AB212" s="100"/>
    </row>
    <row r="213" spans="18:28" ht="12.75" customHeight="1" x14ac:dyDescent="0.2"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  <c r="AB213" s="100"/>
    </row>
    <row r="214" spans="18:28" ht="12.75" customHeight="1" x14ac:dyDescent="0.2"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  <c r="AB214" s="100"/>
    </row>
    <row r="215" spans="18:28" ht="12.75" customHeight="1" x14ac:dyDescent="0.2">
      <c r="R215" s="100"/>
      <c r="S215" s="100"/>
      <c r="T215" s="100"/>
      <c r="U215" s="100"/>
      <c r="V215" s="100"/>
      <c r="W215" s="100"/>
      <c r="X215" s="100"/>
      <c r="Y215" s="100"/>
      <c r="Z215" s="100"/>
      <c r="AA215" s="100"/>
      <c r="AB215" s="100"/>
    </row>
    <row r="216" spans="18:28" ht="12.75" customHeight="1" x14ac:dyDescent="0.2">
      <c r="R216" s="100"/>
      <c r="S216" s="100"/>
      <c r="T216" s="100"/>
      <c r="U216" s="100"/>
      <c r="V216" s="100"/>
      <c r="W216" s="100"/>
      <c r="X216" s="100"/>
      <c r="Y216" s="100"/>
      <c r="Z216" s="100"/>
      <c r="AA216" s="100"/>
      <c r="AB216" s="100"/>
    </row>
    <row r="217" spans="18:28" ht="12.75" customHeight="1" x14ac:dyDescent="0.2">
      <c r="R217" s="100"/>
      <c r="S217" s="100"/>
      <c r="T217" s="100"/>
      <c r="U217" s="100"/>
      <c r="V217" s="100"/>
      <c r="W217" s="100"/>
      <c r="X217" s="100"/>
      <c r="Y217" s="100"/>
      <c r="Z217" s="100"/>
      <c r="AA217" s="100"/>
      <c r="AB217" s="100"/>
    </row>
    <row r="218" spans="18:28" ht="12.75" customHeight="1" x14ac:dyDescent="0.2">
      <c r="R218" s="100"/>
      <c r="S218" s="100"/>
      <c r="T218" s="100"/>
      <c r="U218" s="100"/>
      <c r="V218" s="100"/>
      <c r="W218" s="100"/>
      <c r="X218" s="100"/>
      <c r="Y218" s="100"/>
      <c r="Z218" s="100"/>
      <c r="AA218" s="100"/>
      <c r="AB218" s="100"/>
    </row>
    <row r="219" spans="18:28" ht="12.75" customHeight="1" x14ac:dyDescent="0.2">
      <c r="R219" s="100"/>
      <c r="S219" s="100"/>
      <c r="T219" s="100"/>
      <c r="U219" s="100"/>
      <c r="V219" s="100"/>
      <c r="W219" s="100"/>
      <c r="X219" s="100"/>
      <c r="Y219" s="100"/>
      <c r="Z219" s="100"/>
      <c r="AA219" s="100"/>
      <c r="AB219" s="100"/>
    </row>
    <row r="220" spans="18:28" ht="12.75" customHeight="1" x14ac:dyDescent="0.2">
      <c r="R220" s="100"/>
      <c r="S220" s="100"/>
      <c r="T220" s="100"/>
      <c r="U220" s="100"/>
      <c r="V220" s="100"/>
      <c r="W220" s="100"/>
      <c r="X220" s="100"/>
      <c r="Y220" s="100"/>
      <c r="Z220" s="100"/>
      <c r="AA220" s="100"/>
      <c r="AB220" s="100"/>
    </row>
    <row r="221" spans="18:28" ht="12.75" customHeight="1" x14ac:dyDescent="0.2">
      <c r="R221" s="100"/>
      <c r="S221" s="100"/>
      <c r="T221" s="100"/>
      <c r="U221" s="100"/>
      <c r="V221" s="100"/>
      <c r="W221" s="100"/>
      <c r="X221" s="100"/>
      <c r="Y221" s="100"/>
      <c r="Z221" s="100"/>
      <c r="AA221" s="100"/>
      <c r="AB221" s="100"/>
    </row>
    <row r="222" spans="18:28" ht="12.75" customHeight="1" x14ac:dyDescent="0.2">
      <c r="R222" s="100"/>
      <c r="S222" s="100"/>
      <c r="T222" s="100"/>
      <c r="U222" s="100"/>
      <c r="V222" s="100"/>
      <c r="W222" s="100"/>
      <c r="X222" s="100"/>
      <c r="Y222" s="100"/>
      <c r="Z222" s="100"/>
      <c r="AA222" s="100"/>
      <c r="AB222" s="100"/>
    </row>
    <row r="223" spans="18:28" ht="12.75" customHeight="1" x14ac:dyDescent="0.2">
      <c r="R223" s="100"/>
      <c r="S223" s="100"/>
      <c r="T223" s="100"/>
      <c r="U223" s="100"/>
      <c r="V223" s="100"/>
      <c r="W223" s="100"/>
      <c r="X223" s="100"/>
      <c r="Y223" s="100"/>
      <c r="Z223" s="100"/>
      <c r="AA223" s="100"/>
      <c r="AB223" s="100"/>
    </row>
    <row r="224" spans="18:28" ht="12.75" customHeight="1" x14ac:dyDescent="0.2">
      <c r="R224" s="100"/>
      <c r="S224" s="100"/>
      <c r="T224" s="100"/>
      <c r="U224" s="100"/>
      <c r="V224" s="100"/>
      <c r="W224" s="100"/>
      <c r="X224" s="100"/>
      <c r="Y224" s="100"/>
      <c r="Z224" s="100"/>
      <c r="AA224" s="100"/>
      <c r="AB224" s="100"/>
    </row>
    <row r="225" spans="18:28" ht="12.75" customHeight="1" x14ac:dyDescent="0.2">
      <c r="R225" s="100"/>
      <c r="S225" s="100"/>
      <c r="T225" s="100"/>
      <c r="U225" s="100"/>
      <c r="V225" s="100"/>
      <c r="W225" s="100"/>
      <c r="X225" s="100"/>
      <c r="Y225" s="100"/>
      <c r="Z225" s="100"/>
      <c r="AA225" s="100"/>
      <c r="AB225" s="100"/>
    </row>
    <row r="226" spans="18:28" ht="12.75" customHeight="1" x14ac:dyDescent="0.2">
      <c r="R226" s="100"/>
      <c r="S226" s="100"/>
      <c r="T226" s="100"/>
      <c r="U226" s="100"/>
      <c r="V226" s="100"/>
      <c r="W226" s="100"/>
      <c r="X226" s="100"/>
      <c r="Y226" s="100"/>
      <c r="Z226" s="100"/>
      <c r="AA226" s="100"/>
      <c r="AB226" s="100"/>
    </row>
    <row r="227" spans="18:28" ht="12.75" customHeight="1" x14ac:dyDescent="0.2">
      <c r="R227" s="100"/>
      <c r="S227" s="100"/>
      <c r="T227" s="100"/>
      <c r="U227" s="100"/>
      <c r="V227" s="100"/>
      <c r="W227" s="100"/>
      <c r="X227" s="100"/>
      <c r="Y227" s="100"/>
      <c r="Z227" s="100"/>
      <c r="AA227" s="100"/>
      <c r="AB227" s="100"/>
    </row>
    <row r="228" spans="18:28" ht="12.75" customHeight="1" x14ac:dyDescent="0.2">
      <c r="R228" s="100"/>
      <c r="S228" s="100"/>
      <c r="T228" s="100"/>
      <c r="U228" s="100"/>
      <c r="V228" s="100"/>
      <c r="W228" s="100"/>
      <c r="X228" s="100"/>
      <c r="Y228" s="100"/>
      <c r="Z228" s="100"/>
      <c r="AA228" s="100"/>
      <c r="AB228" s="100"/>
    </row>
    <row r="229" spans="18:28" ht="12.75" customHeight="1" x14ac:dyDescent="0.2">
      <c r="R229" s="100"/>
      <c r="S229" s="100"/>
      <c r="T229" s="100"/>
      <c r="U229" s="100"/>
      <c r="V229" s="100"/>
      <c r="W229" s="100"/>
      <c r="X229" s="100"/>
      <c r="Y229" s="100"/>
      <c r="Z229" s="100"/>
      <c r="AA229" s="100"/>
      <c r="AB229" s="100"/>
    </row>
    <row r="230" spans="18:28" ht="12.75" customHeight="1" x14ac:dyDescent="0.2">
      <c r="R230" s="100"/>
      <c r="S230" s="100"/>
      <c r="T230" s="100"/>
      <c r="U230" s="100"/>
      <c r="V230" s="100"/>
      <c r="W230" s="100"/>
      <c r="X230" s="100"/>
      <c r="Y230" s="100"/>
      <c r="Z230" s="100"/>
      <c r="AA230" s="100"/>
      <c r="AB230" s="100"/>
    </row>
    <row r="231" spans="18:28" ht="12.75" customHeight="1" x14ac:dyDescent="0.2">
      <c r="R231" s="100"/>
      <c r="S231" s="100"/>
      <c r="T231" s="100"/>
      <c r="U231" s="100"/>
      <c r="V231" s="100"/>
      <c r="W231" s="100"/>
      <c r="X231" s="100"/>
      <c r="Y231" s="100"/>
      <c r="Z231" s="100"/>
      <c r="AA231" s="100"/>
      <c r="AB231" s="100"/>
    </row>
    <row r="232" spans="18:28" ht="12.75" customHeight="1" x14ac:dyDescent="0.2">
      <c r="R232" s="100"/>
      <c r="S232" s="100"/>
      <c r="T232" s="100"/>
      <c r="U232" s="100"/>
      <c r="V232" s="100"/>
      <c r="W232" s="100"/>
      <c r="X232" s="100"/>
      <c r="Y232" s="100"/>
      <c r="Z232" s="100"/>
      <c r="AA232" s="100"/>
      <c r="AB232" s="100"/>
    </row>
    <row r="233" spans="18:28" ht="12.75" customHeight="1" x14ac:dyDescent="0.2">
      <c r="R233" s="100"/>
      <c r="S233" s="100"/>
      <c r="T233" s="100"/>
      <c r="U233" s="100"/>
      <c r="V233" s="100"/>
      <c r="W233" s="100"/>
      <c r="X233" s="100"/>
      <c r="Y233" s="100"/>
      <c r="Z233" s="100"/>
      <c r="AA233" s="100"/>
      <c r="AB233" s="100"/>
    </row>
    <row r="234" spans="18:28" ht="12.75" customHeight="1" x14ac:dyDescent="0.2">
      <c r="R234" s="100"/>
      <c r="S234" s="100"/>
      <c r="T234" s="100"/>
      <c r="U234" s="100"/>
      <c r="V234" s="100"/>
      <c r="W234" s="100"/>
      <c r="X234" s="100"/>
      <c r="Y234" s="100"/>
      <c r="Z234" s="100"/>
      <c r="AA234" s="100"/>
      <c r="AB234" s="100"/>
    </row>
    <row r="235" spans="18:28" ht="12.75" customHeight="1" x14ac:dyDescent="0.2">
      <c r="R235" s="100"/>
      <c r="S235" s="100"/>
      <c r="T235" s="100"/>
      <c r="U235" s="100"/>
      <c r="V235" s="100"/>
      <c r="W235" s="100"/>
      <c r="X235" s="100"/>
      <c r="Y235" s="100"/>
      <c r="Z235" s="100"/>
      <c r="AA235" s="100"/>
      <c r="AB235" s="100"/>
    </row>
    <row r="236" spans="18:28" ht="12.75" customHeight="1" x14ac:dyDescent="0.2">
      <c r="R236" s="100"/>
      <c r="S236" s="100"/>
      <c r="T236" s="100"/>
      <c r="U236" s="100"/>
      <c r="V236" s="100"/>
      <c r="W236" s="100"/>
      <c r="X236" s="100"/>
      <c r="Y236" s="100"/>
      <c r="Z236" s="100"/>
      <c r="AA236" s="100"/>
      <c r="AB236" s="100"/>
    </row>
    <row r="237" spans="18:28" ht="12.75" customHeight="1" x14ac:dyDescent="0.2">
      <c r="R237" s="100"/>
      <c r="S237" s="100"/>
      <c r="T237" s="100"/>
      <c r="U237" s="100"/>
      <c r="V237" s="100"/>
      <c r="W237" s="100"/>
      <c r="X237" s="100"/>
      <c r="Y237" s="100"/>
      <c r="Z237" s="100"/>
      <c r="AA237" s="100"/>
      <c r="AB237" s="100"/>
    </row>
    <row r="238" spans="18:28" ht="12.75" customHeight="1" x14ac:dyDescent="0.2">
      <c r="R238" s="100"/>
      <c r="S238" s="100"/>
      <c r="T238" s="100"/>
      <c r="U238" s="100"/>
      <c r="V238" s="100"/>
      <c r="W238" s="100"/>
      <c r="X238" s="100"/>
      <c r="Y238" s="100"/>
      <c r="Z238" s="100"/>
      <c r="AA238" s="100"/>
      <c r="AB238" s="100"/>
    </row>
    <row r="239" spans="18:28" ht="12.75" customHeight="1" x14ac:dyDescent="0.2">
      <c r="R239" s="100"/>
      <c r="S239" s="100"/>
      <c r="T239" s="100"/>
      <c r="U239" s="100"/>
      <c r="V239" s="100"/>
      <c r="W239" s="100"/>
      <c r="X239" s="100"/>
      <c r="Y239" s="100"/>
      <c r="Z239" s="100"/>
      <c r="AA239" s="100"/>
      <c r="AB239" s="100"/>
    </row>
    <row r="240" spans="18:28" ht="12.75" customHeight="1" x14ac:dyDescent="0.2">
      <c r="R240" s="100"/>
      <c r="S240" s="100"/>
      <c r="T240" s="100"/>
      <c r="U240" s="100"/>
      <c r="V240" s="100"/>
      <c r="W240" s="100"/>
      <c r="X240" s="100"/>
      <c r="Y240" s="100"/>
      <c r="Z240" s="100"/>
      <c r="AA240" s="100"/>
      <c r="AB240" s="100"/>
    </row>
    <row r="241" spans="18:28" ht="12.75" customHeight="1" x14ac:dyDescent="0.2">
      <c r="R241" s="100"/>
      <c r="S241" s="100"/>
      <c r="T241" s="100"/>
      <c r="U241" s="100"/>
      <c r="V241" s="100"/>
      <c r="W241" s="100"/>
      <c r="X241" s="100"/>
      <c r="Y241" s="100"/>
      <c r="Z241" s="100"/>
      <c r="AA241" s="100"/>
      <c r="AB241" s="100"/>
    </row>
    <row r="242" spans="18:28" ht="12.75" customHeight="1" x14ac:dyDescent="0.2">
      <c r="R242" s="100"/>
      <c r="S242" s="100"/>
      <c r="T242" s="100"/>
      <c r="U242" s="100"/>
      <c r="V242" s="100"/>
      <c r="W242" s="100"/>
      <c r="X242" s="100"/>
      <c r="Y242" s="100"/>
      <c r="Z242" s="100"/>
      <c r="AA242" s="100"/>
      <c r="AB242" s="100"/>
    </row>
    <row r="243" spans="18:28" ht="12.75" customHeight="1" x14ac:dyDescent="0.2">
      <c r="R243" s="100"/>
      <c r="S243" s="100"/>
      <c r="T243" s="100"/>
      <c r="U243" s="100"/>
      <c r="V243" s="100"/>
      <c r="W243" s="100"/>
      <c r="X243" s="100"/>
      <c r="Y243" s="100"/>
      <c r="Z243" s="100"/>
      <c r="AA243" s="100"/>
      <c r="AB243" s="100"/>
    </row>
    <row r="244" spans="18:28" ht="12.75" customHeight="1" x14ac:dyDescent="0.2">
      <c r="R244" s="100"/>
      <c r="S244" s="100"/>
      <c r="T244" s="100"/>
      <c r="U244" s="100"/>
      <c r="V244" s="100"/>
      <c r="W244" s="100"/>
      <c r="X244" s="100"/>
      <c r="Y244" s="100"/>
      <c r="Z244" s="100"/>
      <c r="AA244" s="100"/>
      <c r="AB244" s="100"/>
    </row>
    <row r="245" spans="18:28" ht="12.75" customHeight="1" x14ac:dyDescent="0.2">
      <c r="R245" s="100"/>
      <c r="S245" s="100"/>
      <c r="T245" s="100"/>
      <c r="U245" s="100"/>
      <c r="V245" s="100"/>
      <c r="W245" s="100"/>
      <c r="X245" s="100"/>
      <c r="Y245" s="100"/>
      <c r="Z245" s="100"/>
      <c r="AA245" s="100"/>
      <c r="AB245" s="100"/>
    </row>
    <row r="246" spans="18:28" ht="12.75" customHeight="1" x14ac:dyDescent="0.2">
      <c r="R246" s="100"/>
      <c r="S246" s="100"/>
      <c r="T246" s="100"/>
      <c r="U246" s="100"/>
      <c r="V246" s="100"/>
      <c r="W246" s="100"/>
      <c r="X246" s="100"/>
      <c r="Y246" s="100"/>
      <c r="Z246" s="100"/>
      <c r="AA246" s="100"/>
      <c r="AB246" s="100"/>
    </row>
    <row r="247" spans="18:28" ht="12.75" customHeight="1" x14ac:dyDescent="0.2">
      <c r="R247" s="100"/>
      <c r="S247" s="100"/>
      <c r="T247" s="100"/>
      <c r="U247" s="100"/>
      <c r="V247" s="100"/>
      <c r="W247" s="100"/>
      <c r="X247" s="100"/>
      <c r="Y247" s="100"/>
      <c r="Z247" s="100"/>
      <c r="AA247" s="100"/>
      <c r="AB247" s="100"/>
    </row>
    <row r="248" spans="18:28" ht="12.75" customHeight="1" x14ac:dyDescent="0.2">
      <c r="R248" s="100"/>
      <c r="S248" s="100"/>
      <c r="T248" s="100"/>
      <c r="U248" s="100"/>
      <c r="V248" s="100"/>
      <c r="W248" s="100"/>
      <c r="X248" s="100"/>
      <c r="Y248" s="100"/>
      <c r="Z248" s="100"/>
      <c r="AA248" s="100"/>
      <c r="AB248" s="100"/>
    </row>
    <row r="249" spans="18:28" ht="12.75" customHeight="1" x14ac:dyDescent="0.2">
      <c r="R249" s="100"/>
      <c r="S249" s="100"/>
      <c r="T249" s="100"/>
      <c r="U249" s="100"/>
      <c r="V249" s="100"/>
      <c r="W249" s="100"/>
      <c r="X249" s="100"/>
      <c r="Y249" s="100"/>
      <c r="Z249" s="100"/>
      <c r="AA249" s="100"/>
      <c r="AB249" s="100"/>
    </row>
    <row r="250" spans="18:28" ht="12.75" customHeight="1" x14ac:dyDescent="0.2">
      <c r="R250" s="100"/>
      <c r="S250" s="100"/>
      <c r="T250" s="100"/>
      <c r="U250" s="100"/>
      <c r="V250" s="100"/>
      <c r="W250" s="100"/>
      <c r="X250" s="100"/>
      <c r="Y250" s="100"/>
      <c r="Z250" s="100"/>
      <c r="AA250" s="100"/>
      <c r="AB250" s="100"/>
    </row>
    <row r="251" spans="18:28" ht="12.75" customHeight="1" x14ac:dyDescent="0.2">
      <c r="R251" s="100"/>
      <c r="S251" s="100"/>
      <c r="T251" s="100"/>
      <c r="U251" s="100"/>
      <c r="V251" s="100"/>
      <c r="W251" s="100"/>
      <c r="X251" s="100"/>
      <c r="Y251" s="100"/>
      <c r="Z251" s="100"/>
      <c r="AA251" s="100"/>
      <c r="AB251" s="100"/>
    </row>
    <row r="252" spans="18:28" ht="12.75" customHeight="1" x14ac:dyDescent="0.2">
      <c r="R252" s="100"/>
      <c r="S252" s="100"/>
      <c r="T252" s="100"/>
      <c r="U252" s="100"/>
      <c r="V252" s="100"/>
      <c r="W252" s="100"/>
      <c r="X252" s="100"/>
      <c r="Y252" s="100"/>
      <c r="Z252" s="100"/>
      <c r="AA252" s="100"/>
      <c r="AB252" s="100"/>
    </row>
    <row r="253" spans="18:28" ht="12.75" customHeight="1" x14ac:dyDescent="0.2">
      <c r="R253" s="100"/>
      <c r="S253" s="100"/>
      <c r="T253" s="100"/>
      <c r="U253" s="100"/>
      <c r="V253" s="100"/>
      <c r="W253" s="100"/>
      <c r="X253" s="100"/>
      <c r="Y253" s="100"/>
      <c r="Z253" s="100"/>
      <c r="AA253" s="100"/>
      <c r="AB253" s="100"/>
    </row>
    <row r="254" spans="18:28" ht="12.75" customHeight="1" x14ac:dyDescent="0.2">
      <c r="R254" s="100"/>
      <c r="S254" s="100"/>
      <c r="T254" s="100"/>
      <c r="U254" s="100"/>
      <c r="V254" s="100"/>
      <c r="W254" s="100"/>
      <c r="X254" s="100"/>
      <c r="Y254" s="100"/>
      <c r="Z254" s="100"/>
      <c r="AA254" s="100"/>
      <c r="AB254" s="100"/>
    </row>
    <row r="255" spans="18:28" ht="12.75" customHeight="1" x14ac:dyDescent="0.2">
      <c r="R255" s="100"/>
      <c r="S255" s="100"/>
      <c r="T255" s="100"/>
      <c r="U255" s="100"/>
      <c r="V255" s="100"/>
      <c r="W255" s="100"/>
      <c r="X255" s="100"/>
      <c r="Y255" s="100"/>
      <c r="Z255" s="100"/>
      <c r="AA255" s="100"/>
      <c r="AB255" s="100"/>
    </row>
    <row r="256" spans="18:28" ht="12.75" customHeight="1" x14ac:dyDescent="0.2">
      <c r="R256" s="100"/>
      <c r="S256" s="100"/>
      <c r="T256" s="100"/>
      <c r="U256" s="100"/>
      <c r="V256" s="100"/>
      <c r="W256" s="100"/>
      <c r="X256" s="100"/>
      <c r="Y256" s="100"/>
      <c r="Z256" s="100"/>
      <c r="AA256" s="100"/>
      <c r="AB256" s="100"/>
    </row>
    <row r="257" spans="18:28" ht="12.75" customHeight="1" x14ac:dyDescent="0.2">
      <c r="R257" s="100"/>
      <c r="S257" s="100"/>
      <c r="T257" s="100"/>
      <c r="U257" s="100"/>
      <c r="V257" s="100"/>
      <c r="W257" s="100"/>
      <c r="X257" s="100"/>
      <c r="Y257" s="100"/>
      <c r="Z257" s="100"/>
      <c r="AA257" s="100"/>
      <c r="AB257" s="100"/>
    </row>
    <row r="258" spans="18:28" ht="12.75" customHeight="1" x14ac:dyDescent="0.2">
      <c r="R258" s="100"/>
      <c r="S258" s="100"/>
      <c r="T258" s="100"/>
      <c r="U258" s="100"/>
      <c r="V258" s="100"/>
      <c r="W258" s="100"/>
      <c r="X258" s="100"/>
      <c r="Y258" s="100"/>
      <c r="Z258" s="100"/>
      <c r="AA258" s="100"/>
      <c r="AB258" s="100"/>
    </row>
    <row r="259" spans="18:28" ht="12.75" customHeight="1" x14ac:dyDescent="0.2">
      <c r="R259" s="100"/>
      <c r="S259" s="100"/>
      <c r="T259" s="100"/>
      <c r="U259" s="100"/>
      <c r="V259" s="100"/>
      <c r="W259" s="100"/>
      <c r="X259" s="100"/>
      <c r="Y259" s="100"/>
      <c r="Z259" s="100"/>
      <c r="AA259" s="100"/>
      <c r="AB259" s="100"/>
    </row>
    <row r="260" spans="18:28" ht="12.75" customHeight="1" x14ac:dyDescent="0.2">
      <c r="R260" s="100"/>
      <c r="S260" s="100"/>
      <c r="T260" s="100"/>
      <c r="U260" s="100"/>
      <c r="V260" s="100"/>
      <c r="W260" s="100"/>
      <c r="X260" s="100"/>
      <c r="Y260" s="100"/>
      <c r="Z260" s="100"/>
      <c r="AA260" s="100"/>
      <c r="AB260" s="100"/>
    </row>
    <row r="261" spans="18:28" ht="12.75" customHeight="1" x14ac:dyDescent="0.2">
      <c r="R261" s="100"/>
      <c r="S261" s="100"/>
      <c r="T261" s="100"/>
      <c r="U261" s="100"/>
      <c r="V261" s="100"/>
      <c r="W261" s="100"/>
      <c r="X261" s="100"/>
      <c r="Y261" s="100"/>
      <c r="Z261" s="100"/>
      <c r="AA261" s="100"/>
      <c r="AB261" s="100"/>
    </row>
    <row r="262" spans="18:28" ht="12.75" customHeight="1" x14ac:dyDescent="0.2">
      <c r="R262" s="100"/>
      <c r="S262" s="100"/>
      <c r="T262" s="100"/>
      <c r="U262" s="100"/>
      <c r="V262" s="100"/>
      <c r="W262" s="100"/>
      <c r="X262" s="100"/>
      <c r="Y262" s="100"/>
      <c r="Z262" s="100"/>
      <c r="AA262" s="100"/>
      <c r="AB262" s="100"/>
    </row>
    <row r="263" spans="18:28" ht="12.75" customHeight="1" x14ac:dyDescent="0.2">
      <c r="R263" s="100"/>
      <c r="S263" s="100"/>
      <c r="T263" s="100"/>
      <c r="U263" s="100"/>
      <c r="V263" s="100"/>
      <c r="W263" s="100"/>
      <c r="X263" s="100"/>
      <c r="Y263" s="100"/>
      <c r="Z263" s="100"/>
      <c r="AA263" s="100"/>
      <c r="AB263" s="100"/>
    </row>
    <row r="264" spans="18:28" ht="12.75" customHeight="1" x14ac:dyDescent="0.2">
      <c r="R264" s="100"/>
      <c r="S264" s="100"/>
      <c r="T264" s="100"/>
      <c r="U264" s="100"/>
      <c r="V264" s="100"/>
      <c r="W264" s="100"/>
      <c r="X264" s="100"/>
      <c r="Y264" s="100"/>
      <c r="Z264" s="100"/>
      <c r="AA264" s="100"/>
      <c r="AB264" s="100"/>
    </row>
    <row r="265" spans="18:28" ht="15.75" customHeight="1" x14ac:dyDescent="0.2"/>
    <row r="266" spans="18:28" ht="15.75" customHeight="1" x14ac:dyDescent="0.2"/>
    <row r="267" spans="18:28" ht="15.75" customHeight="1" x14ac:dyDescent="0.2"/>
    <row r="268" spans="18:28" ht="15.75" customHeight="1" x14ac:dyDescent="0.2"/>
    <row r="269" spans="18:28" ht="15.75" customHeight="1" x14ac:dyDescent="0.2"/>
    <row r="270" spans="18:28" ht="15.75" customHeight="1" x14ac:dyDescent="0.2"/>
    <row r="271" spans="18:28" ht="15.75" customHeight="1" x14ac:dyDescent="0.2"/>
    <row r="272" spans="18:28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0">
    <mergeCell ref="B3:Q3"/>
    <mergeCell ref="B4:Q4"/>
    <mergeCell ref="B6:C6"/>
    <mergeCell ref="P6:Q6"/>
    <mergeCell ref="B8:C8"/>
    <mergeCell ref="B20:Q20"/>
    <mergeCell ref="B21:Q21"/>
    <mergeCell ref="B38:C38"/>
    <mergeCell ref="B46:Q46"/>
    <mergeCell ref="B47:Q47"/>
    <mergeCell ref="B49:C49"/>
    <mergeCell ref="P49:Q49"/>
    <mergeCell ref="B51:C51"/>
    <mergeCell ref="B23:C23"/>
    <mergeCell ref="P23:Q23"/>
    <mergeCell ref="B25:C25"/>
    <mergeCell ref="B33:Q33"/>
    <mergeCell ref="B34:Q34"/>
    <mergeCell ref="B36:C36"/>
    <mergeCell ref="P36:Q36"/>
  </mergeCells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0137DF093341A459B1725B370F0D6C3" ma:contentTypeVersion="16" ma:contentTypeDescription="Crear nuevo documento." ma:contentTypeScope="" ma:versionID="39479fbf8da429dd35aa36be03209116">
  <xsd:schema xmlns:xsd="http://www.w3.org/2001/XMLSchema" xmlns:xs="http://www.w3.org/2001/XMLSchema" xmlns:p="http://schemas.microsoft.com/office/2006/metadata/properties" xmlns:ns2="5aff5fc1-a0e3-4d47-9a27-b4e81c198a82" xmlns:ns3="a7360780-f6b7-4420-9875-3f365c257eb2" targetNamespace="http://schemas.microsoft.com/office/2006/metadata/properties" ma:root="true" ma:fieldsID="4ed8eb50a4a053395296afcc3b82d2bb" ns2:_="" ns3:_="">
    <xsd:import namespace="5aff5fc1-a0e3-4d47-9a27-b4e81c198a82"/>
    <xsd:import namespace="a7360780-f6b7-4420-9875-3f365c257eb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ff5fc1-a0e3-4d47-9a27-b4e81c198a8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f900b1d-3883-4af9-aa73-3e1dfc456cb3}" ma:internalName="TaxCatchAll" ma:showField="CatchAllData" ma:web="5aff5fc1-a0e3-4d47-9a27-b4e81c198a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360780-f6b7-4420-9875-3f365c257e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5a1b9b3e-563d-4224-9268-7184741b2c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7360780-f6b7-4420-9875-3f365c257eb2">
      <Terms xmlns="http://schemas.microsoft.com/office/infopath/2007/PartnerControls"/>
    </lcf76f155ced4ddcb4097134ff3c332f>
    <TaxCatchAll xmlns="5aff5fc1-a0e3-4d47-9a27-b4e81c198a82" xsi:nil="true"/>
  </documentManagement>
</p:properties>
</file>

<file path=customXml/itemProps1.xml><?xml version="1.0" encoding="utf-8"?>
<ds:datastoreItem xmlns:ds="http://schemas.openxmlformats.org/officeDocument/2006/customXml" ds:itemID="{4B045BEE-A8B1-45C8-AC08-C8003C6A1D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97E885-26C4-4271-92DF-BB9D703CB5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ff5fc1-a0e3-4d47-9a27-b4e81c198a82"/>
    <ds:schemaRef ds:uri="a7360780-f6b7-4420-9875-3f365c257e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610479-8F7F-48C9-8FF0-022206EFCE78}">
  <ds:schemaRefs>
    <ds:schemaRef ds:uri="http://schemas.microsoft.com/office/2006/metadata/properties"/>
    <ds:schemaRef ds:uri="http://schemas.microsoft.com/office/infopath/2007/PartnerControls"/>
    <ds:schemaRef ds:uri="a7360780-f6b7-4420-9875-3f365c257eb2"/>
    <ds:schemaRef ds:uri="5aff5fc1-a0e3-4d47-9a27-b4e81c198a8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Desem Total</vt:lpstr>
      <vt:lpstr>RHM por especie</vt:lpstr>
      <vt:lpstr>RHM por proced</vt:lpstr>
      <vt:lpstr>Continental Dpto</vt:lpstr>
      <vt:lpstr>Continental especie</vt:lpstr>
      <vt:lpstr>Trucha</vt:lpstr>
      <vt:lpstr>Anchoveta</vt:lpstr>
      <vt:lpstr>Otras especies</vt:lpstr>
      <vt:lpstr>Curado ind especie</vt:lpstr>
      <vt:lpstr>Curado ind puerto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Oficina General de Estadistica e Informatica</dc:creator>
  <cp:keywords/>
  <dc:description/>
  <cp:lastModifiedBy>Karin Lissett Montoya Javes</cp:lastModifiedBy>
  <cp:revision/>
  <dcterms:created xsi:type="dcterms:W3CDTF">2004-03-09T16:01:00Z</dcterms:created>
  <dcterms:modified xsi:type="dcterms:W3CDTF">2023-05-26T14:43:19Z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1033-11.2.0.9747</vt:lpwstr>
  </property>
  <property fmtid="{D5CDD505-2E9C-101B-9397-08002B2CF9AE}" pid="3" name="ContentTypeId">
    <vt:lpwstr>0x010100F0137DF093341A459B1725B370F0D6C3</vt:lpwstr>
  </property>
  <property fmtid="{D5CDD505-2E9C-101B-9397-08002B2CF9AE}" pid="4" name="MediaServiceImageTags">
    <vt:lpwstr/>
  </property>
</Properties>
</file>